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-20mar20\B&amp;E\wee&amp;db\Consulting 98\Woonsocket\2020 emegency petition\"/>
    </mc:Choice>
  </mc:AlternateContent>
  <xr:revisionPtr revIDLastSave="0" documentId="8_{C04E6F5F-B3EB-4D9E-927D-C0182B2DBD3E}" xr6:coauthVersionLast="47" xr6:coauthVersionMax="47" xr10:uidLastSave="{00000000-0000-0000-0000-000000000000}"/>
  <bookViews>
    <workbookView xWindow="28680" yWindow="-120" windowWidth="20730" windowHeight="11160" activeTab="2" xr2:uid="{420AC56E-601A-4B8D-9627-D66B54995FEA}"/>
  </bookViews>
  <sheets>
    <sheet name="Summary" sheetId="4" r:id="rId1"/>
    <sheet name="Demand Input" sheetId="3" r:id="rId2"/>
    <sheet name="Financial Input" sheetId="5" r:id="rId3"/>
  </sheets>
  <definedNames>
    <definedName name="_xlnm.Print_Area" localSheetId="1">'Demand Input'!$A$1:$H$59</definedName>
    <definedName name="_xlnm.Print_Area" localSheetId="2">'Financial Input'!$A$1:$N$64</definedName>
    <definedName name="_xlnm.Print_Area" localSheetId="0">Summary!$B$1:$AK$35</definedName>
    <definedName name="Units" localSheetId="2">#REF!</definedName>
    <definedName name="Units">'Demand Input'!#REF!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5" l="1"/>
  <c r="M23" i="5"/>
  <c r="M15" i="5"/>
  <c r="B110" i="4" l="1"/>
  <c r="AK31" i="4" s="1"/>
  <c r="C110" i="4"/>
  <c r="AJ31" i="4" s="1"/>
  <c r="B95" i="4"/>
  <c r="C95" i="4"/>
  <c r="B79" i="4"/>
  <c r="C79" i="4"/>
  <c r="B94" i="4"/>
  <c r="AK30" i="4" s="1"/>
  <c r="C94" i="4"/>
  <c r="AJ30" i="4" s="1"/>
  <c r="B78" i="4"/>
  <c r="AK29" i="4" s="1"/>
  <c r="C78" i="4"/>
  <c r="AJ29" i="4" s="1"/>
  <c r="B62" i="4"/>
  <c r="C62" i="4"/>
  <c r="B63" i="4"/>
  <c r="C63" i="4"/>
  <c r="C61" i="4"/>
  <c r="B61" i="4"/>
  <c r="B109" i="4"/>
  <c r="C93" i="4"/>
  <c r="B93" i="4"/>
  <c r="B77" i="4"/>
  <c r="C109" i="4"/>
  <c r="C77" i="4"/>
  <c r="D94" i="4" l="1"/>
  <c r="AJ32" i="4"/>
  <c r="AK32" i="4"/>
  <c r="D110" i="4"/>
  <c r="D79" i="4"/>
  <c r="D95" i="4"/>
  <c r="D63" i="4"/>
  <c r="D78" i="4"/>
  <c r="D62" i="4"/>
  <c r="D61" i="4"/>
  <c r="AJ33" i="4" l="1"/>
  <c r="B107" i="4"/>
  <c r="C107" i="4"/>
  <c r="B108" i="4"/>
  <c r="C108" i="4"/>
  <c r="B91" i="4"/>
  <c r="C91" i="4"/>
  <c r="B92" i="4"/>
  <c r="C92" i="4"/>
  <c r="B75" i="4"/>
  <c r="C75" i="4"/>
  <c r="B76" i="4"/>
  <c r="C76" i="4"/>
  <c r="B59" i="4"/>
  <c r="C59" i="4"/>
  <c r="B60" i="4"/>
  <c r="C60" i="4"/>
  <c r="D108" i="4" l="1"/>
  <c r="D60" i="4"/>
  <c r="D107" i="4"/>
  <c r="D76" i="4"/>
  <c r="D75" i="4"/>
  <c r="D109" i="4"/>
  <c r="D59" i="4"/>
  <c r="D77" i="4"/>
  <c r="D93" i="4"/>
  <c r="D92" i="4"/>
  <c r="D91" i="4"/>
  <c r="AI31" i="4"/>
  <c r="AF31" i="4"/>
  <c r="AC31" i="4"/>
  <c r="AI30" i="4"/>
  <c r="AF30" i="4"/>
  <c r="AC30" i="4"/>
  <c r="AI29" i="4"/>
  <c r="AF29" i="4"/>
  <c r="AC29" i="4"/>
  <c r="AH31" i="4"/>
  <c r="AE31" i="4"/>
  <c r="AB31" i="4"/>
  <c r="AH30" i="4"/>
  <c r="AE30" i="4"/>
  <c r="AB30" i="4"/>
  <c r="AH29" i="4"/>
  <c r="AE29" i="4"/>
  <c r="AB29" i="4"/>
  <c r="AB32" i="4" l="1"/>
  <c r="AH32" i="4"/>
  <c r="AI32" i="4"/>
  <c r="AE32" i="4"/>
  <c r="AC32" i="4"/>
  <c r="AF32" i="4"/>
  <c r="C101" i="4"/>
  <c r="C102" i="4"/>
  <c r="C104" i="4"/>
  <c r="C105" i="4"/>
  <c r="B101" i="4"/>
  <c r="B102" i="4"/>
  <c r="B104" i="4"/>
  <c r="B105" i="4"/>
  <c r="C57" i="4"/>
  <c r="C58" i="4"/>
  <c r="B57" i="4"/>
  <c r="B58" i="4"/>
  <c r="D101" i="4" l="1"/>
  <c r="AH33" i="4"/>
  <c r="D58" i="4"/>
  <c r="D104" i="4"/>
  <c r="AE33" i="4"/>
  <c r="AB33" i="4"/>
  <c r="D105" i="4"/>
  <c r="D102" i="4"/>
  <c r="D57" i="4"/>
  <c r="C106" i="4"/>
  <c r="Y31" i="4" s="1"/>
  <c r="B106" i="4"/>
  <c r="Z31" i="4" s="1"/>
  <c r="C90" i="4"/>
  <c r="Y30" i="4" s="1"/>
  <c r="C74" i="4"/>
  <c r="Y29" i="4" s="1"/>
  <c r="B90" i="4"/>
  <c r="B74" i="4"/>
  <c r="D74" i="4" l="1"/>
  <c r="Z29" i="4"/>
  <c r="D90" i="4"/>
  <c r="Z30" i="4"/>
  <c r="Y32" i="4"/>
  <c r="D106" i="4"/>
  <c r="B89" i="4"/>
  <c r="B73" i="4"/>
  <c r="C89" i="4"/>
  <c r="C73" i="4"/>
  <c r="Z32" i="4" l="1"/>
  <c r="Y33" i="4" s="1"/>
  <c r="D89" i="4"/>
  <c r="M11" i="5"/>
  <c r="E53" i="5" s="1"/>
  <c r="M19" i="5"/>
  <c r="E58" i="5" s="1"/>
  <c r="B103" i="4" l="1"/>
  <c r="C100" i="4" l="1"/>
  <c r="C103" i="4"/>
  <c r="D103" i="4" s="1"/>
  <c r="B100" i="4"/>
  <c r="B36" i="3" l="1"/>
  <c r="B14" i="3"/>
  <c r="A49" i="4"/>
  <c r="C99" i="4"/>
  <c r="B99" i="4"/>
  <c r="B52" i="4"/>
  <c r="C52" i="4"/>
  <c r="B53" i="4"/>
  <c r="C53" i="4"/>
  <c r="B54" i="4"/>
  <c r="C54" i="4"/>
  <c r="B55" i="4"/>
  <c r="C55" i="4"/>
  <c r="B56" i="4"/>
  <c r="C56" i="4"/>
  <c r="C51" i="4"/>
  <c r="B51" i="4"/>
  <c r="B68" i="4"/>
  <c r="C68" i="4"/>
  <c r="B69" i="4"/>
  <c r="C69" i="4"/>
  <c r="B70" i="4"/>
  <c r="C70" i="4"/>
  <c r="B71" i="4"/>
  <c r="C71" i="4"/>
  <c r="B72" i="4"/>
  <c r="C72" i="4"/>
  <c r="C67" i="4"/>
  <c r="B67" i="4"/>
  <c r="C84" i="4"/>
  <c r="C85" i="4"/>
  <c r="C86" i="4"/>
  <c r="C87" i="4"/>
  <c r="C88" i="4"/>
  <c r="C83" i="4"/>
  <c r="B84" i="4"/>
  <c r="B85" i="4"/>
  <c r="B86" i="4"/>
  <c r="B87" i="4"/>
  <c r="B88" i="4"/>
  <c r="B83" i="4"/>
  <c r="A5" i="3"/>
  <c r="B32" i="4" l="1"/>
  <c r="A97" i="4" l="1"/>
  <c r="B31" i="4" s="1"/>
  <c r="A81" i="4"/>
  <c r="B30" i="4" s="1"/>
  <c r="A65" i="4"/>
  <c r="B29" i="4" s="1"/>
  <c r="G31" i="4" l="1"/>
  <c r="J31" i="4"/>
  <c r="M31" i="4"/>
  <c r="P31" i="4"/>
  <c r="S31" i="4"/>
  <c r="V31" i="4"/>
  <c r="D31" i="4"/>
  <c r="G30" i="4"/>
  <c r="J30" i="4"/>
  <c r="M30" i="4"/>
  <c r="P30" i="4"/>
  <c r="S30" i="4"/>
  <c r="V30" i="4"/>
  <c r="D30" i="4"/>
  <c r="P29" i="4"/>
  <c r="S29" i="4"/>
  <c r="V29" i="4"/>
  <c r="D29" i="4"/>
  <c r="H31" i="4"/>
  <c r="K31" i="4"/>
  <c r="N31" i="4"/>
  <c r="Q31" i="4"/>
  <c r="T31" i="4"/>
  <c r="W31" i="4"/>
  <c r="E31" i="4"/>
  <c r="H30" i="4"/>
  <c r="K30" i="4"/>
  <c r="N30" i="4"/>
  <c r="Q30" i="4"/>
  <c r="T30" i="4"/>
  <c r="W30" i="4"/>
  <c r="E30" i="4"/>
  <c r="Q29" i="4"/>
  <c r="T29" i="4"/>
  <c r="W29" i="4"/>
  <c r="E29" i="4"/>
  <c r="P32" i="4" l="1"/>
  <c r="Q32" i="4"/>
  <c r="W32" i="4"/>
  <c r="T32" i="4"/>
  <c r="E32" i="4"/>
  <c r="V32" i="4"/>
  <c r="S32" i="4"/>
  <c r="D32" i="4"/>
  <c r="K29" i="4"/>
  <c r="K32" i="4" s="1"/>
  <c r="H29" i="4"/>
  <c r="H32" i="4" s="1"/>
  <c r="N29" i="4"/>
  <c r="N32" i="4" s="1"/>
  <c r="M29" i="4"/>
  <c r="M32" i="4" s="1"/>
  <c r="J29" i="4"/>
  <c r="J32" i="4" s="1"/>
  <c r="G29" i="4"/>
  <c r="G32" i="4" s="1"/>
  <c r="D71" i="4"/>
  <c r="D83" i="4"/>
  <c r="D100" i="4"/>
  <c r="D99" i="4"/>
  <c r="D86" i="4"/>
  <c r="D67" i="4"/>
  <c r="D85" i="4"/>
  <c r="D88" i="4"/>
  <c r="D84" i="4"/>
  <c r="D87" i="4"/>
  <c r="D70" i="4"/>
  <c r="D73" i="4"/>
  <c r="D69" i="4"/>
  <c r="D72" i="4"/>
  <c r="D68" i="4"/>
  <c r="D55" i="4"/>
  <c r="D51" i="4"/>
  <c r="D56" i="4"/>
  <c r="D54" i="4"/>
  <c r="D52" i="4"/>
  <c r="D53" i="4"/>
  <c r="G33" i="4" l="1"/>
  <c r="P33" i="4"/>
  <c r="J33" i="4"/>
  <c r="D33" i="4"/>
  <c r="M33" i="4"/>
  <c r="V33" i="4"/>
  <c r="S33" i="4"/>
</calcChain>
</file>

<file path=xl/sharedStrings.xml><?xml version="1.0" encoding="utf-8"?>
<sst xmlns="http://schemas.openxmlformats.org/spreadsheetml/2006/main" count="98" uniqueCount="49">
  <si>
    <t>Current Year</t>
  </si>
  <si>
    <t>Prior Year</t>
  </si>
  <si>
    <t>Month</t>
  </si>
  <si>
    <t>Residential</t>
  </si>
  <si>
    <t>Non-Residential</t>
  </si>
  <si>
    <t>Wholesale</t>
  </si>
  <si>
    <t>Percent Difference</t>
  </si>
  <si>
    <t>Total Demand % Change</t>
  </si>
  <si>
    <t>Select Consumption Units:</t>
  </si>
  <si>
    <t>Please enter data into grey cells below. If no wholesale demand, please leave blank.</t>
  </si>
  <si>
    <t>Current Year (2020)</t>
  </si>
  <si>
    <t>Prior Year (2019)</t>
  </si>
  <si>
    <t>Enter Utility Name:</t>
  </si>
  <si>
    <t xml:space="preserve">Please enter data into grey cells below. </t>
  </si>
  <si>
    <t>COVID-19 Impact Model</t>
  </si>
  <si>
    <r>
      <t>Demand (Prior</t>
    </r>
    <r>
      <rPr>
        <b/>
        <sz val="11"/>
        <color rgb="FF3DCCD5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/</t>
    </r>
    <r>
      <rPr>
        <b/>
        <sz val="11"/>
        <color rgb="FF3DCCD5"/>
        <rFont val="Calibri"/>
        <family val="2"/>
        <scheme val="minor"/>
      </rPr>
      <t xml:space="preserve"> Current</t>
    </r>
    <r>
      <rPr>
        <b/>
        <sz val="11"/>
        <rFont val="Calibri"/>
        <family val="2"/>
        <scheme val="minor"/>
      </rPr>
      <t>)</t>
    </r>
  </si>
  <si>
    <t>DO NOT DELETE ROWS BELOW HERE</t>
  </si>
  <si>
    <t>Financial Data Request</t>
  </si>
  <si>
    <t>Accounts Receivables - Balances</t>
  </si>
  <si>
    <t>Please provide an aged accounts receivable totals from your billing system</t>
  </si>
  <si>
    <t>Current Month</t>
  </si>
  <si>
    <t>0-30 days</t>
  </si>
  <si>
    <t>30-60 days</t>
  </si>
  <si>
    <t>Total</t>
  </si>
  <si>
    <t>Prior Month</t>
  </si>
  <si>
    <t>Current Month (Last Year)</t>
  </si>
  <si>
    <t>Prior Month (Last Year)</t>
  </si>
  <si>
    <t>Accounts Receivables - Delinquent Account</t>
  </si>
  <si>
    <t>If your billing system can provide a delinquent accounts report, please provide:</t>
  </si>
  <si>
    <t># of accounts delinquent</t>
  </si>
  <si>
    <t>Total Dollars delinquent</t>
  </si>
  <si>
    <t>Accounts Receivables - Collections</t>
  </si>
  <si>
    <t>Please provide collection from either billing system or bank statements:</t>
  </si>
  <si>
    <t>Total Collection</t>
  </si>
  <si>
    <t>Current Month                (Last Year)</t>
  </si>
  <si>
    <t>Prior Month             (Last Year)</t>
  </si>
  <si>
    <t>MG</t>
  </si>
  <si>
    <t>Kgal</t>
  </si>
  <si>
    <t>60-90 days</t>
  </si>
  <si>
    <t>90+ days</t>
  </si>
  <si>
    <t>Select Produced Water Units:</t>
  </si>
  <si>
    <t xml:space="preserve">Kent County Water Authoirty </t>
  </si>
  <si>
    <t>Submission for PUC Docket 5026</t>
  </si>
  <si>
    <t xml:space="preserve">Page 2 of 3 </t>
  </si>
  <si>
    <t xml:space="preserve">Page 1 of 3 </t>
  </si>
  <si>
    <t xml:space="preserve">Page 3 of 3 </t>
  </si>
  <si>
    <t>Page 3 of 3</t>
  </si>
  <si>
    <r>
      <t xml:space="preserve">COVID-19 Impact Model                                                                                  </t>
    </r>
    <r>
      <rPr>
        <sz val="26"/>
        <color rgb="FF023B40"/>
        <rFont val="Calibri"/>
        <family val="2"/>
        <scheme val="minor"/>
      </rPr>
      <t>Woonsocket Water Division Submission for PUC Docket 5026</t>
    </r>
  </si>
  <si>
    <t>Woonsocket Water Division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</si>
</sst>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  <numFmt numFmtId="167" formatCode="[$-409]mmmm\-yy;@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23B40"/>
      <name val="Calibri"/>
      <family val="2"/>
      <scheme val="minor"/>
    </font>
    <font>
      <b/>
      <sz val="11"/>
      <color rgb="FF3DCCD5"/>
      <name val="Calibri"/>
      <family val="2"/>
      <scheme val="minor"/>
    </font>
    <font>
      <b/>
      <sz val="11"/>
      <name val="Calibri"/>
      <family val="2"/>
      <scheme val="minor"/>
    </font>
    <font>
      <i/>
      <sz val="18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23B40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60"/>
      <color rgb="FF023B40"/>
      <name val="Calibri"/>
      <family val="2"/>
      <scheme val="minor"/>
    </font>
    <font>
      <b/>
      <sz val="18"/>
      <color rgb="FF023B40"/>
      <name val="Calibri"/>
      <family val="2"/>
      <scheme val="minor"/>
    </font>
    <font>
      <b/>
      <i/>
      <sz val="10"/>
      <color rgb="FF023B40"/>
      <name val="Calibri"/>
      <family val="2"/>
      <scheme val="minor"/>
    </font>
    <font>
      <b/>
      <u/>
      <sz val="11"/>
      <color rgb="FF023B40"/>
      <name val="Calibri"/>
      <family val="2"/>
      <scheme val="minor"/>
    </font>
    <font>
      <b/>
      <u/>
      <sz val="18"/>
      <color rgb="FF023B40"/>
      <name val="Calibri"/>
      <family val="2"/>
      <scheme val="minor"/>
    </font>
    <font>
      <u/>
      <sz val="18"/>
      <color rgb="FF023B40"/>
      <name val="Calibri"/>
      <family val="2"/>
      <scheme val="minor"/>
    </font>
    <font>
      <u/>
      <sz val="14"/>
      <color rgb="FF023B40"/>
      <name val="Calibri"/>
      <family val="2"/>
      <scheme val="minor"/>
    </font>
    <font>
      <sz val="26"/>
      <color rgb="FF023B40"/>
      <name val="Calibri"/>
      <family val="2"/>
      <scheme val="minor"/>
    </font>
    <font>
      <sz val="8"/>
      <name val="Calibri"/>
      <family val="2"/>
      <scheme val="minor"/>
    </font>
    <font>
      <sz val="48"/>
      <color rgb="FF023B40"/>
      <name val="Calibri"/>
      <family val="2"/>
      <scheme val="minor"/>
    </font>
    <font>
      <sz val="48"/>
      <color theme="0"/>
      <name val="Calibri"/>
      <family val="2"/>
      <scheme val="minor"/>
    </font>
    <font>
      <sz val="22"/>
      <color rgb="FF023B40"/>
      <name val="Calibri"/>
      <family val="2"/>
      <scheme val="minor"/>
    </font>
    <font>
      <sz val="20"/>
      <color rgb="FF023B40"/>
      <name val="Calibri"/>
      <family val="2"/>
      <scheme val="minor"/>
    </font>
    <font>
      <sz val="2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23B4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23B40"/>
        <bgColor theme="4" tint="0.79998168889431442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thin">
        <color theme="0"/>
      </bottom>
      <diagonal/>
    </border>
    <border>
      <left style="thin">
        <color rgb="FF023B40"/>
      </left>
      <right style="thin">
        <color rgb="FF023B40"/>
      </right>
      <top style="thin">
        <color rgb="FF023B40"/>
      </top>
      <bottom style="thin">
        <color rgb="FF023B4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23B40"/>
      </left>
      <right/>
      <top style="thin">
        <color rgb="FF023B40"/>
      </top>
      <bottom style="thin">
        <color rgb="FF023B40"/>
      </bottom>
      <diagonal/>
    </border>
    <border>
      <left/>
      <right style="thin">
        <color rgb="FF023B40"/>
      </right>
      <top style="thin">
        <color rgb="FF023B40"/>
      </top>
      <bottom style="thin">
        <color rgb="FF023B40"/>
      </bottom>
      <diagonal/>
    </border>
    <border>
      <left/>
      <right/>
      <top/>
      <bottom style="thin">
        <color rgb="FF023B40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Alignment="1">
      <alignment horizontal="left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 wrapText="1"/>
    </xf>
    <xf numFmtId="2" fontId="0" fillId="0" borderId="0" xfId="0" applyNumberFormat="1"/>
    <xf numFmtId="9" fontId="0" fillId="0" borderId="0" xfId="2" applyFont="1"/>
    <xf numFmtId="164" fontId="0" fillId="0" borderId="0" xfId="1" applyNumberFormat="1" applyFont="1"/>
    <xf numFmtId="0" fontId="2" fillId="0" borderId="0" xfId="0" applyFont="1" applyAlignment="1">
      <alignment horizontal="left"/>
    </xf>
    <xf numFmtId="0" fontId="0" fillId="3" borderId="0" xfId="0" applyFill="1"/>
    <xf numFmtId="0" fontId="0" fillId="0" borderId="0" xfId="0"/>
    <xf numFmtId="0" fontId="0" fillId="3" borderId="0" xfId="0" applyFill="1" applyBorder="1"/>
    <xf numFmtId="0" fontId="0" fillId="4" borderId="0" xfId="0" applyFill="1" applyBorder="1"/>
    <xf numFmtId="0" fontId="0" fillId="4" borderId="0" xfId="0" applyFill="1" applyBorder="1" applyAlignment="1">
      <alignment horizontal="left" indent="1"/>
    </xf>
    <xf numFmtId="0" fontId="2" fillId="4" borderId="0" xfId="0" applyFont="1" applyFill="1" applyBorder="1"/>
    <xf numFmtId="164" fontId="4" fillId="0" borderId="3" xfId="0" applyNumberFormat="1" applyFont="1" applyFill="1" applyBorder="1"/>
    <xf numFmtId="164" fontId="3" fillId="0" borderId="3" xfId="0" applyNumberFormat="1" applyFont="1" applyFill="1" applyBorder="1"/>
    <xf numFmtId="0" fontId="2" fillId="4" borderId="0" xfId="0" applyFont="1" applyFill="1" applyBorder="1" applyAlignment="1">
      <alignment horizontal="center"/>
    </xf>
    <xf numFmtId="0" fontId="7" fillId="3" borderId="0" xfId="0" applyFont="1" applyFill="1" applyBorder="1"/>
    <xf numFmtId="0" fontId="9" fillId="5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4" fontId="8" fillId="4" borderId="4" xfId="1" applyNumberFormat="1" applyFont="1" applyFill="1" applyBorder="1" applyAlignment="1">
      <alignment horizontal="center"/>
    </xf>
    <xf numFmtId="3" fontId="8" fillId="4" borderId="4" xfId="1" applyNumberFormat="1" applyFont="1" applyFill="1" applyBorder="1" applyAlignment="1">
      <alignment horizontal="center"/>
    </xf>
    <xf numFmtId="3" fontId="8" fillId="3" borderId="0" xfId="0" applyNumberFormat="1" applyFont="1" applyFill="1" applyBorder="1" applyAlignment="1">
      <alignment horizontal="center"/>
    </xf>
    <xf numFmtId="43" fontId="0" fillId="0" borderId="0" xfId="1" applyNumberFormat="1" applyFont="1"/>
    <xf numFmtId="0" fontId="10" fillId="0" borderId="0" xfId="0" applyFont="1" applyAlignment="1">
      <alignment horizontal="center"/>
    </xf>
    <xf numFmtId="0" fontId="7" fillId="3" borderId="0" xfId="0" applyFont="1" applyFill="1"/>
    <xf numFmtId="166" fontId="8" fillId="4" borderId="4" xfId="3" applyNumberFormat="1" applyFont="1" applyFill="1" applyBorder="1" applyAlignment="1">
      <alignment horizontal="center"/>
    </xf>
    <xf numFmtId="0" fontId="7" fillId="3" borderId="0" xfId="0" applyFont="1" applyFill="1" applyAlignment="1">
      <alignment wrapText="1"/>
    </xf>
    <xf numFmtId="0" fontId="0" fillId="0" borderId="0" xfId="0" applyFill="1" applyBorder="1"/>
    <xf numFmtId="0" fontId="0" fillId="0" borderId="5" xfId="0" applyFill="1" applyBorder="1"/>
    <xf numFmtId="0" fontId="0" fillId="0" borderId="0" xfId="0" applyFill="1"/>
    <xf numFmtId="0" fontId="0" fillId="0" borderId="0" xfId="0" applyFill="1" applyAlignment="1">
      <alignment horizontal="left" indent="1"/>
    </xf>
    <xf numFmtId="0" fontId="8" fillId="0" borderId="0" xfId="0" applyFont="1" applyFill="1"/>
    <xf numFmtId="0" fontId="3" fillId="0" borderId="0" xfId="0" applyFont="1" applyFill="1" applyAlignment="1">
      <alignment horizontal="right" indent="1"/>
    </xf>
    <xf numFmtId="0" fontId="8" fillId="0" borderId="0" xfId="0" applyFont="1" applyFill="1" applyBorder="1"/>
    <xf numFmtId="0" fontId="3" fillId="0" borderId="0" xfId="0" applyFont="1" applyFill="1"/>
    <xf numFmtId="0" fontId="14" fillId="0" borderId="0" xfId="0" applyFont="1" applyFill="1" applyBorder="1" applyAlignment="1">
      <alignment horizontal="right" indent="1"/>
    </xf>
    <xf numFmtId="0" fontId="14" fillId="0" borderId="2" xfId="0" applyFont="1" applyFill="1" applyBorder="1" applyAlignment="1">
      <alignment horizontal="center"/>
    </xf>
    <xf numFmtId="0" fontId="15" fillId="0" borderId="0" xfId="0" applyFont="1" applyFill="1" applyBorder="1" applyAlignment="1"/>
    <xf numFmtId="0" fontId="12" fillId="0" borderId="0" xfId="0" applyFont="1" applyFill="1" applyBorder="1" applyAlignment="1"/>
    <xf numFmtId="4" fontId="0" fillId="0" borderId="0" xfId="0" applyNumberFormat="1" applyFill="1" applyAlignment="1">
      <alignment horizontal="center"/>
    </xf>
    <xf numFmtId="164" fontId="8" fillId="0" borderId="0" xfId="1" applyNumberFormat="1" applyFont="1" applyFill="1" applyBorder="1"/>
    <xf numFmtId="0" fontId="7" fillId="0" borderId="0" xfId="0" applyFont="1" applyFill="1"/>
    <xf numFmtId="0" fontId="16" fillId="0" borderId="0" xfId="0" applyFont="1" applyFill="1"/>
    <xf numFmtId="0" fontId="17" fillId="0" borderId="0" xfId="0" applyFont="1" applyFill="1"/>
    <xf numFmtId="0" fontId="8" fillId="3" borderId="0" xfId="0" applyFont="1" applyFill="1"/>
    <xf numFmtId="4" fontId="8" fillId="4" borderId="4" xfId="1" applyNumberFormat="1" applyFont="1" applyFill="1" applyBorder="1" applyAlignment="1">
      <alignment horizontal="center"/>
    </xf>
    <xf numFmtId="4" fontId="0" fillId="0" borderId="0" xfId="0" applyNumberFormat="1" applyFill="1" applyAlignment="1">
      <alignment horizontal="center"/>
    </xf>
    <xf numFmtId="0" fontId="11" fillId="0" borderId="0" xfId="0" applyFont="1" applyFill="1" applyBorder="1" applyAlignment="1"/>
    <xf numFmtId="3" fontId="0" fillId="0" borderId="0" xfId="0" applyNumberFormat="1"/>
    <xf numFmtId="0" fontId="2" fillId="4" borderId="0" xfId="0" applyFont="1" applyFill="1" applyBorder="1" applyAlignment="1">
      <alignment horizontal="center"/>
    </xf>
    <xf numFmtId="17" fontId="0" fillId="0" borderId="0" xfId="0" applyNumberFormat="1" applyAlignment="1">
      <alignment horizontal="left"/>
    </xf>
    <xf numFmtId="17" fontId="8" fillId="4" borderId="4" xfId="0" applyNumberFormat="1" applyFont="1" applyFill="1" applyBorder="1" applyAlignment="1">
      <alignment horizontal="center"/>
    </xf>
    <xf numFmtId="167" fontId="2" fillId="4" borderId="9" xfId="0" applyNumberFormat="1" applyFont="1" applyFill="1" applyBorder="1" applyAlignment="1">
      <alignment horizontal="center"/>
    </xf>
    <xf numFmtId="165" fontId="3" fillId="0" borderId="7" xfId="2" applyNumberFormat="1" applyFont="1" applyFill="1" applyBorder="1" applyAlignment="1">
      <alignment horizontal="center"/>
    </xf>
    <xf numFmtId="165" fontId="3" fillId="0" borderId="8" xfId="2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 wrapText="1"/>
    </xf>
    <xf numFmtId="165" fontId="3" fillId="0" borderId="3" xfId="2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3" fillId="0" borderId="0" xfId="0" applyFont="1" applyFill="1" applyAlignment="1">
      <alignment horizontal="center"/>
    </xf>
    <xf numFmtId="164" fontId="0" fillId="3" borderId="2" xfId="1" applyNumberFormat="1" applyFont="1" applyFill="1" applyBorder="1" applyAlignment="1">
      <alignment horizontal="center"/>
    </xf>
    <xf numFmtId="164" fontId="8" fillId="0" borderId="2" xfId="1" applyNumberFormat="1" applyFont="1" applyFill="1" applyBorder="1" applyAlignment="1">
      <alignment horizontal="center"/>
    </xf>
    <xf numFmtId="0" fontId="20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8" fillId="6" borderId="6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23B40"/>
      <color rgb="FF3DCC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Summary!$A$49</c:f>
          <c:strCache>
            <c:ptCount val="1"/>
            <c:pt idx="0">
              <c:v>Water Produced (MG)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Summary!$C$50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numRef>
              <c:f>Summary!$A$51:$A$62</c:f>
              <c:numCache>
                <c:formatCode>mmm\-yy</c:formatCode>
                <c:ptCount val="12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</c:numCache>
            </c:numRef>
          </c:cat>
          <c:val>
            <c:numRef>
              <c:f>Summary!$C$51:$C$62</c:f>
              <c:numCache>
                <c:formatCode>_(* #,##0.00_);_(* \(#,##0.00\);_(* "-"??_);_(@_)</c:formatCode>
                <c:ptCount val="12"/>
                <c:pt idx="0">
                  <c:v>0</c:v>
                </c:pt>
                <c:pt idx="1">
                  <c:v>113.435</c:v>
                </c:pt>
                <c:pt idx="2">
                  <c:v>110.378</c:v>
                </c:pt>
                <c:pt idx="3">
                  <c:v>118.45</c:v>
                </c:pt>
                <c:pt idx="4">
                  <c:v>129.16560000000001</c:v>
                </c:pt>
                <c:pt idx="5">
                  <c:v>144.40600000000001</c:v>
                </c:pt>
                <c:pt idx="6">
                  <c:v>136.15799999999999</c:v>
                </c:pt>
                <c:pt idx="7">
                  <c:v>125.367</c:v>
                </c:pt>
                <c:pt idx="8">
                  <c:v>125.83</c:v>
                </c:pt>
                <c:pt idx="9">
                  <c:v>103.57</c:v>
                </c:pt>
                <c:pt idx="10">
                  <c:v>113.6</c:v>
                </c:pt>
                <c:pt idx="11">
                  <c:v>105.752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FA-4800-A13B-76B2F9C6F797}"/>
            </c:ext>
          </c:extLst>
        </c:ser>
        <c:ser>
          <c:idx val="0"/>
          <c:order val="1"/>
          <c:tx>
            <c:strRef>
              <c:f>Summary!$B$50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numRef>
              <c:f>Summary!$A$51:$A$62</c:f>
              <c:numCache>
                <c:formatCode>mmm\-yy</c:formatCode>
                <c:ptCount val="12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</c:numCache>
            </c:numRef>
          </c:cat>
          <c:val>
            <c:numRef>
              <c:f>Summary!$B$51:$B$62</c:f>
              <c:numCache>
                <c:formatCode>_(* #,##0.00_);_(* \(#,##0.00\);_(* "-"??_);_(@_)</c:formatCode>
                <c:ptCount val="12"/>
                <c:pt idx="0">
                  <c:v>0</c:v>
                </c:pt>
                <c:pt idx="1">
                  <c:v>103.589</c:v>
                </c:pt>
                <c:pt idx="2">
                  <c:v>102.23399999999999</c:v>
                </c:pt>
                <c:pt idx="3">
                  <c:v>112.97</c:v>
                </c:pt>
                <c:pt idx="4">
                  <c:v>135.77420000000001</c:v>
                </c:pt>
                <c:pt idx="5">
                  <c:v>142.69</c:v>
                </c:pt>
                <c:pt idx="6">
                  <c:v>141.83500000000001</c:v>
                </c:pt>
                <c:pt idx="7">
                  <c:v>126.166</c:v>
                </c:pt>
                <c:pt idx="8">
                  <c:v>123.18</c:v>
                </c:pt>
                <c:pt idx="9">
                  <c:v>104.24</c:v>
                </c:pt>
                <c:pt idx="10">
                  <c:v>111.67</c:v>
                </c:pt>
                <c:pt idx="11">
                  <c:v>103.01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FA-4800-A13B-76B2F9C6F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dateAx>
        <c:axId val="1148941176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Offset val="100"/>
        <c:baseTimeUnit val="months"/>
      </c:date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>
              <a:outerShdw blurRad="50800" dist="50800" dir="5400000" algn="ctr" rotWithShape="0">
                <a:schemeClr val="bg1"/>
              </a:outerShdw>
            </a:effectLst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Summary!$A$65</c:f>
          <c:strCache>
            <c:ptCount val="1"/>
            <c:pt idx="0">
              <c:v>Residential Demand (Kgal)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Summary!$C$50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numRef>
              <c:f>Summary!$A$67:$A$78</c:f>
              <c:numCache>
                <c:formatCode>mmm\-yy</c:formatCode>
                <c:ptCount val="12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</c:numCache>
            </c:numRef>
          </c:cat>
          <c:val>
            <c:numRef>
              <c:f>Summary!$C$67:$C$78</c:f>
              <c:numCache>
                <c:formatCode>_(* #,##0_);_(* \(#,##0\);_(*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C2-47BB-AB17-25AA2075852A}"/>
            </c:ext>
          </c:extLst>
        </c:ser>
        <c:ser>
          <c:idx val="0"/>
          <c:order val="1"/>
          <c:tx>
            <c:strRef>
              <c:f>Summary!$B$50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numRef>
              <c:f>Summary!$A$67:$A$78</c:f>
              <c:numCache>
                <c:formatCode>mmm\-yy</c:formatCode>
                <c:ptCount val="12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</c:numCache>
            </c:numRef>
          </c:cat>
          <c:val>
            <c:numRef>
              <c:f>Summary!$B$67:$B$78</c:f>
              <c:numCache>
                <c:formatCode>_(* #,##0_);_(* \(#,##0\);_(*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C2-47BB-AB17-25AA207585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dateAx>
        <c:axId val="1148941176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Offset val="100"/>
        <c:baseTimeUnit val="months"/>
      </c:date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Summary!$A$81</c:f>
          <c:strCache>
            <c:ptCount val="1"/>
            <c:pt idx="0">
              <c:v>Non-Residential Demand (Kgal)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Summary!$C$50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numRef>
              <c:f>Summary!$A$83:$A$94</c:f>
              <c:numCache>
                <c:formatCode>mmm\-yy</c:formatCode>
                <c:ptCount val="12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</c:numCache>
            </c:numRef>
          </c:cat>
          <c:val>
            <c:numRef>
              <c:f>Summary!$C$83:$C$94</c:f>
              <c:numCache>
                <c:formatCode>_(* #,##0_);_(* \(#,##0\);_(*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44-4102-9D70-016A540CA919}"/>
            </c:ext>
          </c:extLst>
        </c:ser>
        <c:ser>
          <c:idx val="0"/>
          <c:order val="1"/>
          <c:tx>
            <c:strRef>
              <c:f>Summary!$B$50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numRef>
              <c:f>Summary!$A$83:$A$94</c:f>
              <c:numCache>
                <c:formatCode>mmm\-yy</c:formatCode>
                <c:ptCount val="12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</c:numCache>
            </c:numRef>
          </c:cat>
          <c:val>
            <c:numRef>
              <c:f>Summary!$B$83:$B$94</c:f>
              <c:numCache>
                <c:formatCode>_(* #,##0_);_(* \(#,##0\);_(*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44-4102-9D70-016A540CA9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dateAx>
        <c:axId val="1148941176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Offset val="100"/>
        <c:baseTimeUnit val="months"/>
      </c:date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Summary!$A$97</c:f>
          <c:strCache>
            <c:ptCount val="1"/>
            <c:pt idx="0">
              <c:v>Wholesale Demand (Kgal)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Summary!$C$50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numRef>
              <c:f>Summary!$A$99:$A$110</c:f>
              <c:numCache>
                <c:formatCode>mmm\-yy</c:formatCode>
                <c:ptCount val="12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</c:numCache>
            </c:numRef>
          </c:cat>
          <c:val>
            <c:numRef>
              <c:f>Summary!$C$99:$C$110</c:f>
              <c:numCache>
                <c:formatCode>_(* #,##0_);_(* \(#,##0\);_(*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AD-4871-97C5-00C3596CC49F}"/>
            </c:ext>
          </c:extLst>
        </c:ser>
        <c:ser>
          <c:idx val="0"/>
          <c:order val="1"/>
          <c:tx>
            <c:strRef>
              <c:f>Summary!$B$50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numRef>
              <c:f>Summary!$A$99:$A$110</c:f>
              <c:numCache>
                <c:formatCode>mmm\-yy</c:formatCode>
                <c:ptCount val="12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</c:numCache>
            </c:numRef>
          </c:cat>
          <c:val>
            <c:numRef>
              <c:f>Summary!$B$99:$B$110</c:f>
              <c:numCache>
                <c:formatCode>_(* #,##0_);_(* \(#,##0\);_(*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AD-4871-97C5-00C3596CC4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dateAx>
        <c:axId val="1148941176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Offset val="100"/>
        <c:baseTimeUnit val="months"/>
      </c:date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2328</xdr:colOff>
      <xdr:row>0</xdr:row>
      <xdr:rowOff>1329698</xdr:rowOff>
    </xdr:from>
    <xdr:to>
      <xdr:col>36</xdr:col>
      <xdr:colOff>592666</xdr:colOff>
      <xdr:row>16</xdr:row>
      <xdr:rowOff>34500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E8A394E-3D69-4051-80FD-636F7F1E7D7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</xdr:col>
      <xdr:colOff>4019</xdr:colOff>
      <xdr:row>15</xdr:row>
      <xdr:rowOff>187438</xdr:rowOff>
    </xdr:from>
    <xdr:to>
      <xdr:col>12</xdr:col>
      <xdr:colOff>42332</xdr:colOff>
      <xdr:row>27</xdr:row>
      <xdr:rowOff>2963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0453D77-35DB-4773-8815-A69CBA62D3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12</xdr:col>
      <xdr:colOff>42333</xdr:colOff>
      <xdr:row>16</xdr:row>
      <xdr:rowOff>27841</xdr:rowOff>
    </xdr:from>
    <xdr:to>
      <xdr:col>24</xdr:col>
      <xdr:colOff>633137</xdr:colOff>
      <xdr:row>27</xdr:row>
      <xdr:rowOff>27841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2A768456-66E6-4147-B0B2-426734DB1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25</xdr:col>
      <xdr:colOff>1</xdr:colOff>
      <xdr:row>15</xdr:row>
      <xdr:rowOff>181722</xdr:rowOff>
    </xdr:from>
    <xdr:to>
      <xdr:col>37</xdr:col>
      <xdr:colOff>0</xdr:colOff>
      <xdr:row>26</xdr:row>
      <xdr:rowOff>181722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C0E3916C-F961-4F22-9468-9FE0A52A9A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3BD263-3584-405F-A479-550D38D6D260}">
  <sheetPr>
    <pageSetUpPr fitToPage="1"/>
  </sheetPr>
  <dimension ref="A1:BC111"/>
  <sheetViews>
    <sheetView view="pageBreakPreview" zoomScale="90" zoomScaleNormal="90" zoomScaleSheetLayoutView="90" workbookViewId="0">
      <selection activeCell="B138" sqref="B138"/>
    </sheetView>
  </sheetViews>
  <sheetFormatPr defaultRowHeight="14.4" x14ac:dyDescent="0.3"/>
  <cols>
    <col min="1" max="1" width="9.33203125" customWidth="1"/>
    <col min="2" max="2" width="17.6640625" bestFit="1" customWidth="1"/>
    <col min="3" max="3" width="12.6640625" customWidth="1"/>
    <col min="4" max="4" width="9.5546875" customWidth="1"/>
    <col min="5" max="5" width="9.5546875" style="9" customWidth="1"/>
    <col min="6" max="6" width="1" style="9" customWidth="1"/>
    <col min="7" max="7" width="9.5546875" customWidth="1"/>
    <col min="8" max="8" width="9.5546875" style="9" customWidth="1"/>
    <col min="9" max="9" width="1" style="9" customWidth="1"/>
    <col min="10" max="10" width="9.5546875" customWidth="1"/>
    <col min="11" max="11" width="9.5546875" style="9" customWidth="1"/>
    <col min="12" max="12" width="1" style="9" customWidth="1"/>
    <col min="13" max="13" width="9.5546875" customWidth="1"/>
    <col min="14" max="14" width="9.5546875" style="9" customWidth="1"/>
    <col min="15" max="15" width="1" style="9" customWidth="1"/>
    <col min="16" max="16" width="9.5546875" customWidth="1"/>
    <col min="17" max="17" width="9.5546875" style="9" customWidth="1"/>
    <col min="18" max="18" width="1" style="9" customWidth="1"/>
    <col min="19" max="19" width="9.5546875" customWidth="1"/>
    <col min="20" max="20" width="9.5546875" style="9" customWidth="1"/>
    <col min="21" max="21" width="1" style="9" customWidth="1"/>
    <col min="22" max="23" width="9.5546875" customWidth="1"/>
    <col min="24" max="24" width="1" customWidth="1"/>
    <col min="25" max="26" width="9.6640625" bestFit="1" customWidth="1"/>
    <col min="27" max="27" width="1" customWidth="1"/>
    <col min="28" max="29" width="9.6640625" bestFit="1" customWidth="1"/>
    <col min="30" max="30" width="1" customWidth="1"/>
    <col min="31" max="32" width="9.6640625" bestFit="1" customWidth="1"/>
    <col min="33" max="33" width="1" customWidth="1"/>
  </cols>
  <sheetData>
    <row r="1" spans="1:55" ht="108.75" customHeight="1" x14ac:dyDescent="1.4">
      <c r="A1" s="48"/>
      <c r="B1" s="57" t="s">
        <v>47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28"/>
      <c r="AK1" s="28"/>
      <c r="AL1" s="28"/>
      <c r="AM1" s="28"/>
      <c r="AN1" s="28"/>
      <c r="AO1" s="28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</row>
    <row r="2" spans="1:55" s="9" customFormat="1" ht="23.4" x14ac:dyDescent="0.3">
      <c r="A2" s="29"/>
      <c r="B2" s="56" t="s">
        <v>41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28"/>
      <c r="AK2" s="28"/>
      <c r="AL2" s="28"/>
      <c r="AM2" s="28"/>
      <c r="AN2" s="28"/>
      <c r="AO2" s="28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</row>
    <row r="3" spans="1:55" s="9" customFormat="1" x14ac:dyDescent="0.3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30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</row>
    <row r="4" spans="1:55" s="9" customFormat="1" x14ac:dyDescent="0.3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30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</row>
    <row r="5" spans="1:55" x14ac:dyDescent="0.3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</row>
    <row r="6" spans="1:55" x14ac:dyDescent="0.3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</row>
    <row r="7" spans="1:55" x14ac:dyDescent="0.3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</row>
    <row r="8" spans="1:55" x14ac:dyDescent="0.3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</row>
    <row r="9" spans="1:55" x14ac:dyDescent="0.3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</row>
    <row r="10" spans="1:55" x14ac:dyDescent="0.3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</row>
    <row r="11" spans="1:55" x14ac:dyDescent="0.3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</row>
    <row r="12" spans="1:55" x14ac:dyDescent="0.3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</row>
    <row r="13" spans="1:55" x14ac:dyDescent="0.3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</row>
    <row r="14" spans="1:55" x14ac:dyDescent="0.3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</row>
    <row r="15" spans="1:55" x14ac:dyDescent="0.3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</row>
    <row r="16" spans="1:55" x14ac:dyDescent="0.3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</row>
    <row r="17" spans="1:55" x14ac:dyDescent="0.3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</row>
    <row r="18" spans="1:55" x14ac:dyDescent="0.3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</row>
    <row r="19" spans="1:55" x14ac:dyDescent="0.3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</row>
    <row r="20" spans="1:55" x14ac:dyDescent="0.3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</row>
    <row r="21" spans="1:55" x14ac:dyDescent="0.3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</row>
    <row r="22" spans="1:55" x14ac:dyDescent="0.3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</row>
    <row r="23" spans="1:55" x14ac:dyDescent="0.3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</row>
    <row r="24" spans="1:55" x14ac:dyDescent="0.3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</row>
    <row r="25" spans="1:55" x14ac:dyDescent="0.3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</row>
    <row r="26" spans="1:55" x14ac:dyDescent="0.3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</row>
    <row r="27" spans="1:55" x14ac:dyDescent="0.3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</row>
    <row r="28" spans="1:55" x14ac:dyDescent="0.3">
      <c r="A28" s="28"/>
      <c r="B28" s="13" t="s">
        <v>15</v>
      </c>
      <c r="C28" s="11"/>
      <c r="D28" s="53">
        <v>43881</v>
      </c>
      <c r="E28" s="53"/>
      <c r="F28" s="50"/>
      <c r="G28" s="53">
        <v>43910</v>
      </c>
      <c r="H28" s="53"/>
      <c r="I28" s="50"/>
      <c r="J28" s="53">
        <v>43941</v>
      </c>
      <c r="K28" s="53"/>
      <c r="L28" s="50"/>
      <c r="M28" s="53">
        <v>43971</v>
      </c>
      <c r="N28" s="53"/>
      <c r="O28" s="50"/>
      <c r="P28" s="53">
        <v>44002</v>
      </c>
      <c r="Q28" s="53"/>
      <c r="R28" s="16"/>
      <c r="S28" s="53">
        <v>44032</v>
      </c>
      <c r="T28" s="53"/>
      <c r="U28" s="16"/>
      <c r="V28" s="53">
        <v>44063</v>
      </c>
      <c r="W28" s="53"/>
      <c r="X28" s="11"/>
      <c r="Y28" s="53">
        <v>44094</v>
      </c>
      <c r="Z28" s="53"/>
      <c r="AA28" s="11"/>
      <c r="AB28" s="53">
        <v>44124</v>
      </c>
      <c r="AC28" s="53"/>
      <c r="AD28" s="11"/>
      <c r="AE28" s="53">
        <v>44155</v>
      </c>
      <c r="AF28" s="53"/>
      <c r="AG28" s="11"/>
      <c r="AH28" s="53">
        <v>44185</v>
      </c>
      <c r="AI28" s="53"/>
      <c r="AJ28" s="53">
        <v>44216</v>
      </c>
      <c r="AK28" s="53"/>
      <c r="AL28" s="28"/>
      <c r="AM28" s="28"/>
      <c r="AN28" s="28"/>
      <c r="AO28" s="28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</row>
    <row r="29" spans="1:55" x14ac:dyDescent="0.3">
      <c r="A29" s="28"/>
      <c r="B29" s="12" t="str">
        <f>A65</f>
        <v>Residential Demand (Kgal)</v>
      </c>
      <c r="C29" s="11"/>
      <c r="D29" s="15">
        <f>C67</f>
        <v>0</v>
      </c>
      <c r="E29" s="14">
        <f>B67</f>
        <v>0</v>
      </c>
      <c r="G29" s="15">
        <f>C68</f>
        <v>0</v>
      </c>
      <c r="H29" s="14">
        <f>B68</f>
        <v>0</v>
      </c>
      <c r="J29" s="15">
        <f>C69</f>
        <v>0</v>
      </c>
      <c r="K29" s="14">
        <f>B69</f>
        <v>0</v>
      </c>
      <c r="M29" s="15">
        <f>C70</f>
        <v>0</v>
      </c>
      <c r="N29" s="14">
        <f>B70</f>
        <v>0</v>
      </c>
      <c r="P29" s="15">
        <f>C71</f>
        <v>0</v>
      </c>
      <c r="Q29" s="14">
        <f>B71</f>
        <v>0</v>
      </c>
      <c r="S29" s="15">
        <f>C72</f>
        <v>0</v>
      </c>
      <c r="T29" s="14">
        <f>B72</f>
        <v>0</v>
      </c>
      <c r="V29" s="15">
        <f>C73</f>
        <v>0</v>
      </c>
      <c r="W29" s="14">
        <f>B73</f>
        <v>0</v>
      </c>
      <c r="X29" s="28"/>
      <c r="Y29" s="15">
        <f>C74</f>
        <v>0</v>
      </c>
      <c r="Z29" s="14">
        <f>B74</f>
        <v>0</v>
      </c>
      <c r="AA29" s="28"/>
      <c r="AB29" s="15">
        <f>C75</f>
        <v>0</v>
      </c>
      <c r="AC29" s="14">
        <f>B75</f>
        <v>0</v>
      </c>
      <c r="AD29" s="28"/>
      <c r="AE29" s="15">
        <f>C76</f>
        <v>0</v>
      </c>
      <c r="AF29" s="14">
        <f>B76</f>
        <v>0</v>
      </c>
      <c r="AG29" s="28"/>
      <c r="AH29" s="15">
        <f>C77</f>
        <v>0</v>
      </c>
      <c r="AI29" s="14">
        <f>B77</f>
        <v>0</v>
      </c>
      <c r="AJ29" s="15">
        <f>C78</f>
        <v>0</v>
      </c>
      <c r="AK29" s="15">
        <f>B78</f>
        <v>0</v>
      </c>
      <c r="AL29" s="28"/>
      <c r="AM29" s="28"/>
      <c r="AN29" s="28"/>
      <c r="AO29" s="28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</row>
    <row r="30" spans="1:55" x14ac:dyDescent="0.3">
      <c r="A30" s="28"/>
      <c r="B30" s="12" t="str">
        <f>A81</f>
        <v>Non-Residential Demand (Kgal)</v>
      </c>
      <c r="C30" s="11"/>
      <c r="D30" s="15">
        <f>C83</f>
        <v>0</v>
      </c>
      <c r="E30" s="14">
        <f>B83</f>
        <v>0</v>
      </c>
      <c r="G30" s="15">
        <f>C84</f>
        <v>0</v>
      </c>
      <c r="H30" s="14">
        <f>B84</f>
        <v>0</v>
      </c>
      <c r="J30" s="15">
        <f>C85</f>
        <v>0</v>
      </c>
      <c r="K30" s="14">
        <f>B85</f>
        <v>0</v>
      </c>
      <c r="M30" s="15">
        <f>C86</f>
        <v>0</v>
      </c>
      <c r="N30" s="14">
        <f>B86</f>
        <v>0</v>
      </c>
      <c r="P30" s="15">
        <f>C87</f>
        <v>0</v>
      </c>
      <c r="Q30" s="14">
        <f>B87</f>
        <v>0</v>
      </c>
      <c r="S30" s="15">
        <f>C88</f>
        <v>0</v>
      </c>
      <c r="T30" s="14">
        <f>B88</f>
        <v>0</v>
      </c>
      <c r="V30" s="15">
        <f>C89</f>
        <v>0</v>
      </c>
      <c r="W30" s="14">
        <f>B89</f>
        <v>0</v>
      </c>
      <c r="X30" s="28"/>
      <c r="Y30" s="15">
        <f>C90</f>
        <v>0</v>
      </c>
      <c r="Z30" s="14">
        <f>B90</f>
        <v>0</v>
      </c>
      <c r="AA30" s="28"/>
      <c r="AB30" s="15">
        <f>C91</f>
        <v>0</v>
      </c>
      <c r="AC30" s="14">
        <f>B91</f>
        <v>0</v>
      </c>
      <c r="AD30" s="28"/>
      <c r="AE30" s="15">
        <f>C92</f>
        <v>0</v>
      </c>
      <c r="AF30" s="14">
        <f>B92</f>
        <v>0</v>
      </c>
      <c r="AG30" s="28"/>
      <c r="AH30" s="15">
        <f>C93</f>
        <v>0</v>
      </c>
      <c r="AI30" s="14">
        <f>B93</f>
        <v>0</v>
      </c>
      <c r="AJ30" s="15">
        <f>C94</f>
        <v>0</v>
      </c>
      <c r="AK30" s="14">
        <f>B94</f>
        <v>0</v>
      </c>
      <c r="AL30" s="28"/>
      <c r="AM30" s="28"/>
      <c r="AN30" s="28"/>
      <c r="AO30" s="28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</row>
    <row r="31" spans="1:55" x14ac:dyDescent="0.3">
      <c r="A31" s="28"/>
      <c r="B31" s="12" t="str">
        <f>A97</f>
        <v>Wholesale Demand (Kgal)</v>
      </c>
      <c r="C31" s="11"/>
      <c r="D31" s="15">
        <f>C99</f>
        <v>0</v>
      </c>
      <c r="E31" s="14">
        <f>B99</f>
        <v>0</v>
      </c>
      <c r="G31" s="15">
        <f>C100</f>
        <v>0</v>
      </c>
      <c r="H31" s="14">
        <f>B100</f>
        <v>0</v>
      </c>
      <c r="J31" s="15">
        <f>C101</f>
        <v>0</v>
      </c>
      <c r="K31" s="14">
        <f>B101</f>
        <v>0</v>
      </c>
      <c r="M31" s="15">
        <f>C102</f>
        <v>0</v>
      </c>
      <c r="N31" s="14">
        <f>B102</f>
        <v>0</v>
      </c>
      <c r="P31" s="15">
        <f>C103</f>
        <v>0</v>
      </c>
      <c r="Q31" s="14">
        <f>B103</f>
        <v>0</v>
      </c>
      <c r="S31" s="15">
        <f>C104</f>
        <v>0</v>
      </c>
      <c r="T31" s="14">
        <f>B104</f>
        <v>0</v>
      </c>
      <c r="V31" s="15">
        <f>C105</f>
        <v>0</v>
      </c>
      <c r="W31" s="14">
        <f>B105</f>
        <v>0</v>
      </c>
      <c r="X31" s="28"/>
      <c r="Y31" s="15">
        <f>C106</f>
        <v>0</v>
      </c>
      <c r="Z31" s="14">
        <f>B106</f>
        <v>0</v>
      </c>
      <c r="AA31" s="28"/>
      <c r="AB31" s="15">
        <f>C107</f>
        <v>0</v>
      </c>
      <c r="AC31" s="14">
        <f>B107</f>
        <v>0</v>
      </c>
      <c r="AD31" s="28"/>
      <c r="AE31" s="15">
        <f>C108</f>
        <v>0</v>
      </c>
      <c r="AF31" s="14">
        <f>B108</f>
        <v>0</v>
      </c>
      <c r="AG31" s="28"/>
      <c r="AH31" s="15">
        <f>C109</f>
        <v>0</v>
      </c>
      <c r="AI31" s="14">
        <f>B109</f>
        <v>0</v>
      </c>
      <c r="AJ31" s="15">
        <f>C110</f>
        <v>0</v>
      </c>
      <c r="AK31" s="14">
        <f>B110</f>
        <v>0</v>
      </c>
      <c r="AL31" s="28"/>
      <c r="AM31" s="28"/>
      <c r="AN31" s="28"/>
      <c r="AO31" s="28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</row>
    <row r="32" spans="1:55" x14ac:dyDescent="0.3">
      <c r="A32" s="28"/>
      <c r="B32" s="12" t="str">
        <f>"Total Demand ("&amp;'Demand Input'!$C$9&amp;")"</f>
        <v>Total Demand (Kgal)</v>
      </c>
      <c r="C32" s="11"/>
      <c r="D32" s="15">
        <f>SUM(D29:D31)</f>
        <v>0</v>
      </c>
      <c r="E32" s="14">
        <f>SUM(E29:E31)</f>
        <v>0</v>
      </c>
      <c r="G32" s="15">
        <f>SUM(G29:G31)</f>
        <v>0</v>
      </c>
      <c r="H32" s="14">
        <f>SUM(H29:H31)</f>
        <v>0</v>
      </c>
      <c r="J32" s="15">
        <f>SUM(J29:J31)</f>
        <v>0</v>
      </c>
      <c r="K32" s="14">
        <f>SUM(K29:K31)</f>
        <v>0</v>
      </c>
      <c r="M32" s="15">
        <f>SUM(M29:M31)</f>
        <v>0</v>
      </c>
      <c r="N32" s="14">
        <f>SUM(N29:N31)</f>
        <v>0</v>
      </c>
      <c r="P32" s="15">
        <f>SUM(P29:P31)</f>
        <v>0</v>
      </c>
      <c r="Q32" s="14">
        <f>SUM(Q29:Q31)</f>
        <v>0</v>
      </c>
      <c r="S32" s="15">
        <f>SUM(S29:S31)</f>
        <v>0</v>
      </c>
      <c r="T32" s="14">
        <f>SUM(T29:T31)</f>
        <v>0</v>
      </c>
      <c r="V32" s="15">
        <f>SUM(V29:V31)</f>
        <v>0</v>
      </c>
      <c r="W32" s="14">
        <f>SUM(W29:W31)</f>
        <v>0</v>
      </c>
      <c r="X32" s="28"/>
      <c r="Y32" s="15">
        <f>SUM(Y29:Y31)</f>
        <v>0</v>
      </c>
      <c r="Z32" s="14">
        <f>SUM(Z29:Z31)</f>
        <v>0</v>
      </c>
      <c r="AA32" s="28"/>
      <c r="AB32" s="15">
        <f>SUM(AB29:AB31)</f>
        <v>0</v>
      </c>
      <c r="AC32" s="14">
        <f>SUM(AC29:AC31)</f>
        <v>0</v>
      </c>
      <c r="AD32" s="28"/>
      <c r="AE32" s="15">
        <f>SUM(AE29:AE31)</f>
        <v>0</v>
      </c>
      <c r="AF32" s="14">
        <f>SUM(AF29:AF31)</f>
        <v>0</v>
      </c>
      <c r="AG32" s="28"/>
      <c r="AH32" s="15">
        <f>SUM(AH29:AH31)</f>
        <v>0</v>
      </c>
      <c r="AI32" s="14">
        <f>SUM(AI29:AI31)</f>
        <v>0</v>
      </c>
      <c r="AJ32" s="15">
        <f>SUM(AJ29:AJ31)</f>
        <v>0</v>
      </c>
      <c r="AK32" s="14">
        <f>SUM(AK29:AK31)</f>
        <v>0</v>
      </c>
      <c r="AL32" s="28"/>
      <c r="AM32" s="28"/>
      <c r="AN32" s="28"/>
      <c r="AO32" s="28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</row>
    <row r="33" spans="1:55" x14ac:dyDescent="0.3">
      <c r="A33" s="28"/>
      <c r="B33" s="12" t="s">
        <v>7</v>
      </c>
      <c r="C33" s="11"/>
      <c r="D33" s="58" t="e">
        <f>E32/D32-1</f>
        <v>#DIV/0!</v>
      </c>
      <c r="E33" s="58"/>
      <c r="F33" s="19"/>
      <c r="G33" s="58" t="e">
        <f>H32/G32-1</f>
        <v>#DIV/0!</v>
      </c>
      <c r="H33" s="58"/>
      <c r="I33" s="19"/>
      <c r="J33" s="58" t="e">
        <f>K32/J32-1</f>
        <v>#DIV/0!</v>
      </c>
      <c r="K33" s="58"/>
      <c r="L33" s="19"/>
      <c r="M33" s="58" t="e">
        <f>N32/M32-1</f>
        <v>#DIV/0!</v>
      </c>
      <c r="N33" s="58"/>
      <c r="O33" s="19"/>
      <c r="P33" s="58" t="e">
        <f>Q32/P32-1</f>
        <v>#DIV/0!</v>
      </c>
      <c r="Q33" s="58"/>
      <c r="R33" s="19"/>
      <c r="S33" s="58" t="e">
        <f>T32/S32-1</f>
        <v>#DIV/0!</v>
      </c>
      <c r="T33" s="58"/>
      <c r="U33" s="19"/>
      <c r="V33" s="58" t="e">
        <f>W32/V32-1</f>
        <v>#DIV/0!</v>
      </c>
      <c r="W33" s="58"/>
      <c r="X33" s="11"/>
      <c r="Y33" s="58" t="e">
        <f>Z32/Y32-1</f>
        <v>#DIV/0!</v>
      </c>
      <c r="Z33" s="58"/>
      <c r="AA33" s="28"/>
      <c r="AB33" s="58" t="e">
        <f>AC32/AB32-1</f>
        <v>#DIV/0!</v>
      </c>
      <c r="AC33" s="58"/>
      <c r="AD33" s="11"/>
      <c r="AE33" s="58" t="e">
        <f>AF32/AE32-1</f>
        <v>#DIV/0!</v>
      </c>
      <c r="AF33" s="58"/>
      <c r="AG33" s="11"/>
      <c r="AH33" s="58" t="e">
        <f>AI32/AH32-1</f>
        <v>#DIV/0!</v>
      </c>
      <c r="AI33" s="58"/>
      <c r="AJ33" s="54" t="e">
        <f>AK32/AJ32-1</f>
        <v>#DIV/0!</v>
      </c>
      <c r="AK33" s="55"/>
      <c r="AL33" s="28"/>
      <c r="AM33" s="28"/>
      <c r="AN33" s="28"/>
      <c r="AO33" s="28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</row>
    <row r="34" spans="1:55" s="9" customFormat="1" ht="6" customHeight="1" x14ac:dyDescent="0.3">
      <c r="A34" s="28"/>
      <c r="B34" s="11"/>
      <c r="C34" s="11"/>
      <c r="D34" s="11"/>
      <c r="E34" s="11"/>
      <c r="F34" s="16"/>
      <c r="G34" s="11"/>
      <c r="H34" s="11"/>
      <c r="I34" s="16"/>
      <c r="J34" s="11"/>
      <c r="K34" s="11"/>
      <c r="L34" s="16"/>
      <c r="M34" s="11"/>
      <c r="N34" s="11"/>
      <c r="O34" s="16"/>
      <c r="P34" s="11"/>
      <c r="Q34" s="11"/>
      <c r="R34" s="16"/>
      <c r="S34" s="11"/>
      <c r="T34" s="11"/>
      <c r="U34" s="16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28"/>
      <c r="AM34" s="28"/>
      <c r="AN34" s="28"/>
      <c r="AO34" s="28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</row>
    <row r="35" spans="1:55" x14ac:dyDescent="0.3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 t="s">
        <v>44</v>
      </c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</row>
    <row r="36" spans="1:55" x14ac:dyDescent="0.3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</row>
    <row r="37" spans="1:55" s="9" customFormat="1" x14ac:dyDescent="0.3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</row>
    <row r="38" spans="1:55" s="9" customFormat="1" x14ac:dyDescent="0.3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</row>
    <row r="39" spans="1:55" s="9" customFormat="1" x14ac:dyDescent="0.3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</row>
    <row r="40" spans="1:55" s="9" customFormat="1" x14ac:dyDescent="0.3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</row>
    <row r="41" spans="1:55" s="9" customFormat="1" x14ac:dyDescent="0.3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</row>
    <row r="42" spans="1:55" s="9" customFormat="1" x14ac:dyDescent="0.3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</row>
    <row r="43" spans="1:55" s="9" customFormat="1" x14ac:dyDescent="0.3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</row>
    <row r="44" spans="1:55" s="9" customFormat="1" x14ac:dyDescent="0.3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</row>
    <row r="45" spans="1:55" s="9" customFormat="1" x14ac:dyDescent="0.3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</row>
    <row r="46" spans="1:55" s="9" customFormat="1" x14ac:dyDescent="0.3">
      <c r="Z46" s="30"/>
      <c r="AA46" s="30"/>
      <c r="AB46" s="30"/>
      <c r="AC46" s="30"/>
      <c r="AD46" s="30"/>
      <c r="AE46" s="30"/>
    </row>
    <row r="47" spans="1:55" s="9" customFormat="1" x14ac:dyDescent="0.3">
      <c r="A47" s="59" t="s">
        <v>16</v>
      </c>
      <c r="B47" s="59"/>
      <c r="C47" s="59"/>
      <c r="D47" s="59"/>
      <c r="E47" s="59"/>
      <c r="Z47" s="30"/>
      <c r="AA47" s="30"/>
      <c r="AB47" s="30"/>
      <c r="AC47" s="30"/>
      <c r="AD47" s="30"/>
      <c r="AE47" s="30"/>
    </row>
    <row r="48" spans="1:55" s="9" customFormat="1" x14ac:dyDescent="0.3">
      <c r="A48" s="24"/>
      <c r="B48" s="24"/>
      <c r="C48" s="24"/>
      <c r="D48" s="24"/>
      <c r="E48" s="24"/>
      <c r="Z48" s="30"/>
      <c r="AA48" s="30"/>
      <c r="AB48" s="30"/>
      <c r="AC48" s="30"/>
      <c r="AD48" s="30"/>
      <c r="AE48" s="30"/>
    </row>
    <row r="49" spans="1:31" x14ac:dyDescent="0.3">
      <c r="A49" s="7" t="str">
        <f>"Water Produced ("&amp;'Demand Input'!$C$10&amp;")"</f>
        <v>Water Produced (MG)</v>
      </c>
      <c r="Z49" s="30"/>
      <c r="AA49" s="30"/>
      <c r="AB49" s="30"/>
      <c r="AC49" s="30"/>
      <c r="AD49" s="30"/>
      <c r="AE49" s="30"/>
    </row>
    <row r="50" spans="1:31" x14ac:dyDescent="0.3">
      <c r="A50" s="2" t="s">
        <v>2</v>
      </c>
      <c r="B50" s="3" t="s">
        <v>0</v>
      </c>
      <c r="C50" s="3" t="s">
        <v>1</v>
      </c>
      <c r="D50" t="s">
        <v>6</v>
      </c>
      <c r="Z50" s="30"/>
      <c r="AA50" s="30"/>
      <c r="AB50" s="30"/>
      <c r="AC50" s="30"/>
      <c r="AD50" s="30"/>
      <c r="AE50" s="30"/>
    </row>
    <row r="51" spans="1:31" x14ac:dyDescent="0.3">
      <c r="A51" s="51">
        <v>43862</v>
      </c>
      <c r="B51" s="23">
        <f>'Demand Input'!F39</f>
        <v>0</v>
      </c>
      <c r="C51" s="23">
        <f>'Demand Input'!D39</f>
        <v>0</v>
      </c>
      <c r="D51" s="5" t="e">
        <f t="shared" ref="D51:D58" si="0">B51/C51</f>
        <v>#DIV/0!</v>
      </c>
      <c r="E51" s="5"/>
      <c r="F51" s="5"/>
      <c r="I51" s="5"/>
      <c r="L51" s="5"/>
      <c r="O51" s="5"/>
      <c r="R51" s="5"/>
      <c r="U51" s="5"/>
    </row>
    <row r="52" spans="1:31" x14ac:dyDescent="0.3">
      <c r="A52" s="51">
        <v>43891</v>
      </c>
      <c r="B52" s="23">
        <f>'Demand Input'!F40</f>
        <v>103.589</v>
      </c>
      <c r="C52" s="23">
        <f>'Demand Input'!D40</f>
        <v>113.435</v>
      </c>
      <c r="D52" s="5">
        <f t="shared" si="0"/>
        <v>0.91320139286816238</v>
      </c>
      <c r="E52" s="5"/>
      <c r="F52" s="5"/>
      <c r="I52" s="5"/>
      <c r="L52" s="5"/>
      <c r="O52" s="5"/>
      <c r="R52" s="5"/>
      <c r="U52" s="5"/>
    </row>
    <row r="53" spans="1:31" x14ac:dyDescent="0.3">
      <c r="A53" s="51">
        <v>43922</v>
      </c>
      <c r="B53" s="23">
        <f>'Demand Input'!F41</f>
        <v>102.23399999999999</v>
      </c>
      <c r="C53" s="23">
        <f>'Demand Input'!D41</f>
        <v>110.378</v>
      </c>
      <c r="D53" s="5">
        <f t="shared" si="0"/>
        <v>0.92621718095997385</v>
      </c>
      <c r="E53" s="5"/>
      <c r="F53" s="5"/>
      <c r="I53" s="5"/>
      <c r="L53" s="5"/>
      <c r="O53" s="5"/>
      <c r="R53" s="5"/>
      <c r="U53" s="5"/>
    </row>
    <row r="54" spans="1:31" x14ac:dyDescent="0.3">
      <c r="A54" s="51">
        <v>43952</v>
      </c>
      <c r="B54" s="23">
        <f>'Demand Input'!F42</f>
        <v>112.97</v>
      </c>
      <c r="C54" s="23">
        <f>'Demand Input'!D42</f>
        <v>118.45</v>
      </c>
      <c r="D54" s="5">
        <f t="shared" si="0"/>
        <v>0.95373575348248207</v>
      </c>
      <c r="E54" s="5"/>
      <c r="F54" s="5"/>
      <c r="I54" s="5"/>
      <c r="L54" s="5"/>
      <c r="O54" s="5"/>
      <c r="R54" s="5"/>
      <c r="U54" s="5"/>
    </row>
    <row r="55" spans="1:31" x14ac:dyDescent="0.3">
      <c r="A55" s="51">
        <v>43983</v>
      </c>
      <c r="B55" s="23">
        <f>'Demand Input'!F43</f>
        <v>135.77420000000001</v>
      </c>
      <c r="C55" s="23">
        <f>'Demand Input'!D43</f>
        <v>129.16560000000001</v>
      </c>
      <c r="D55" s="5">
        <f t="shared" si="0"/>
        <v>1.051163777352484</v>
      </c>
      <c r="E55" s="5"/>
      <c r="F55" s="5"/>
      <c r="I55" s="5"/>
      <c r="L55" s="5"/>
      <c r="O55" s="5"/>
      <c r="R55" s="5"/>
      <c r="U55" s="5"/>
    </row>
    <row r="56" spans="1:31" x14ac:dyDescent="0.3">
      <c r="A56" s="51">
        <v>44013</v>
      </c>
      <c r="B56" s="23">
        <f>'Demand Input'!F44</f>
        <v>142.69</v>
      </c>
      <c r="C56" s="23">
        <f>'Demand Input'!D44</f>
        <v>144.40600000000001</v>
      </c>
      <c r="D56" s="5">
        <f t="shared" si="0"/>
        <v>0.98811683725052968</v>
      </c>
      <c r="E56" s="5"/>
      <c r="F56" s="5"/>
      <c r="I56" s="5"/>
      <c r="L56" s="5"/>
      <c r="O56" s="5"/>
      <c r="R56" s="5"/>
      <c r="U56" s="5"/>
    </row>
    <row r="57" spans="1:31" x14ac:dyDescent="0.3">
      <c r="A57" s="51">
        <v>44044</v>
      </c>
      <c r="B57" s="23">
        <f>'Demand Input'!F45</f>
        <v>141.83500000000001</v>
      </c>
      <c r="C57" s="23">
        <f>'Demand Input'!D45</f>
        <v>136.15799999999999</v>
      </c>
      <c r="D57" s="5">
        <f t="shared" si="0"/>
        <v>1.0416942081992979</v>
      </c>
      <c r="E57" s="5"/>
      <c r="F57" s="5"/>
      <c r="I57" s="5"/>
      <c r="L57" s="5"/>
      <c r="O57" s="5"/>
      <c r="R57" s="5"/>
      <c r="U57" s="5"/>
    </row>
    <row r="58" spans="1:31" s="9" customFormat="1" x14ac:dyDescent="0.3">
      <c r="A58" s="51">
        <v>44075</v>
      </c>
      <c r="B58" s="23">
        <f>'Demand Input'!F46</f>
        <v>126.166</v>
      </c>
      <c r="C58" s="23">
        <f>'Demand Input'!D46</f>
        <v>125.367</v>
      </c>
      <c r="D58" s="5">
        <f t="shared" si="0"/>
        <v>1.0063732880263545</v>
      </c>
      <c r="E58" s="5"/>
      <c r="F58" s="5"/>
      <c r="I58" s="5"/>
      <c r="L58" s="5"/>
      <c r="O58" s="5"/>
      <c r="R58" s="5"/>
      <c r="U58" s="5"/>
    </row>
    <row r="59" spans="1:31" s="9" customFormat="1" x14ac:dyDescent="0.3">
      <c r="A59" s="51">
        <v>44105</v>
      </c>
      <c r="B59" s="23">
        <f>'Demand Input'!F47</f>
        <v>123.18</v>
      </c>
      <c r="C59" s="23">
        <f>'Demand Input'!D47</f>
        <v>125.83</v>
      </c>
      <c r="D59" s="5">
        <f t="shared" ref="D59:D61" si="1">B59/C59</f>
        <v>0.9789398394659462</v>
      </c>
      <c r="E59" s="5"/>
      <c r="F59" s="5"/>
      <c r="I59" s="5"/>
      <c r="L59" s="5"/>
      <c r="O59" s="5"/>
      <c r="R59" s="5"/>
      <c r="U59" s="5"/>
    </row>
    <row r="60" spans="1:31" s="9" customFormat="1" x14ac:dyDescent="0.3">
      <c r="A60" s="51">
        <v>44136</v>
      </c>
      <c r="B60" s="23">
        <f>'Demand Input'!F48</f>
        <v>104.24</v>
      </c>
      <c r="C60" s="23">
        <f>'Demand Input'!D48</f>
        <v>103.57</v>
      </c>
      <c r="D60" s="5">
        <f t="shared" si="1"/>
        <v>1.0064690547455828</v>
      </c>
      <c r="E60" s="5"/>
      <c r="F60" s="5"/>
      <c r="I60" s="5"/>
      <c r="L60" s="5"/>
      <c r="O60" s="5"/>
      <c r="R60" s="5"/>
      <c r="U60" s="5"/>
    </row>
    <row r="61" spans="1:31" s="9" customFormat="1" x14ac:dyDescent="0.3">
      <c r="A61" s="51">
        <v>44166</v>
      </c>
      <c r="B61" s="23">
        <f>'Demand Input'!F49</f>
        <v>111.67</v>
      </c>
      <c r="C61" s="23">
        <f>'Demand Input'!D49</f>
        <v>113.6</v>
      </c>
      <c r="D61" s="5">
        <f t="shared" si="1"/>
        <v>0.9830105633802817</v>
      </c>
      <c r="E61" s="5"/>
      <c r="F61" s="5"/>
      <c r="I61" s="5"/>
      <c r="L61" s="5"/>
      <c r="O61" s="5"/>
      <c r="R61" s="5"/>
      <c r="U61" s="5"/>
    </row>
    <row r="62" spans="1:31" s="9" customFormat="1" x14ac:dyDescent="0.3">
      <c r="A62" s="51">
        <v>44197</v>
      </c>
      <c r="B62" s="23">
        <f>'Demand Input'!F50</f>
        <v>103.01</v>
      </c>
      <c r="C62" s="23">
        <f>'Demand Input'!D50</f>
        <v>105.752</v>
      </c>
      <c r="D62" s="5">
        <f t="shared" ref="D62:D63" si="2">B62/C62</f>
        <v>0.97407141236099559</v>
      </c>
      <c r="E62" s="5"/>
      <c r="F62" s="5"/>
      <c r="I62" s="5"/>
      <c r="L62" s="5"/>
      <c r="O62" s="5"/>
      <c r="R62" s="5"/>
      <c r="U62" s="5"/>
    </row>
    <row r="63" spans="1:31" s="9" customFormat="1" x14ac:dyDescent="0.3">
      <c r="A63" s="51">
        <v>44228</v>
      </c>
      <c r="B63" s="23">
        <f>'Demand Input'!F51</f>
        <v>107.22</v>
      </c>
      <c r="C63" s="23">
        <f>'Demand Input'!D51</f>
        <v>96.138000000000005</v>
      </c>
      <c r="D63" s="5">
        <f t="shared" si="2"/>
        <v>1.1152717967921113</v>
      </c>
      <c r="E63" s="5"/>
      <c r="F63" s="5"/>
      <c r="I63" s="5"/>
      <c r="L63" s="5"/>
      <c r="O63" s="5"/>
      <c r="R63" s="5"/>
      <c r="U63" s="5"/>
    </row>
    <row r="65" spans="1:21" x14ac:dyDescent="0.3">
      <c r="A65" s="7" t="str">
        <f>"Residential Demand ("&amp;'Demand Input'!$C$9&amp;")"</f>
        <v>Residential Demand (Kgal)</v>
      </c>
    </row>
    <row r="66" spans="1:21" x14ac:dyDescent="0.3">
      <c r="A66" s="2" t="s">
        <v>2</v>
      </c>
      <c r="B66" s="3" t="s">
        <v>0</v>
      </c>
      <c r="C66" s="3" t="s">
        <v>1</v>
      </c>
    </row>
    <row r="67" spans="1:21" x14ac:dyDescent="0.3">
      <c r="A67" s="51">
        <v>43862</v>
      </c>
      <c r="B67" s="6">
        <f>'Demand Input'!F18</f>
        <v>0</v>
      </c>
      <c r="C67" s="6">
        <f>'Demand Input'!B18</f>
        <v>0</v>
      </c>
      <c r="D67" s="4" t="e">
        <f>B67/C67</f>
        <v>#DIV/0!</v>
      </c>
      <c r="E67" s="4"/>
      <c r="F67" s="4"/>
      <c r="I67" s="4"/>
      <c r="L67" s="4"/>
      <c r="O67" s="4"/>
      <c r="R67" s="4"/>
      <c r="U67" s="4"/>
    </row>
    <row r="68" spans="1:21" x14ac:dyDescent="0.3">
      <c r="A68" s="51">
        <v>43891</v>
      </c>
      <c r="B68" s="6">
        <f>'Demand Input'!F19</f>
        <v>0</v>
      </c>
      <c r="C68" s="6">
        <f>'Demand Input'!B19</f>
        <v>0</v>
      </c>
      <c r="D68" s="4" t="e">
        <f t="shared" ref="D68:D74" si="3">B68/C68</f>
        <v>#DIV/0!</v>
      </c>
      <c r="E68" s="4"/>
      <c r="F68" s="4"/>
      <c r="I68" s="4"/>
      <c r="L68" s="4"/>
      <c r="O68" s="4"/>
      <c r="R68" s="4"/>
      <c r="U68" s="4"/>
    </row>
    <row r="69" spans="1:21" x14ac:dyDescent="0.3">
      <c r="A69" s="51">
        <v>43922</v>
      </c>
      <c r="B69" s="6">
        <f>'Demand Input'!F20</f>
        <v>0</v>
      </c>
      <c r="C69" s="6">
        <f>'Demand Input'!B20</f>
        <v>0</v>
      </c>
      <c r="D69" s="4" t="e">
        <f t="shared" si="3"/>
        <v>#DIV/0!</v>
      </c>
      <c r="E69" s="4"/>
      <c r="F69" s="4"/>
      <c r="I69" s="4"/>
      <c r="L69" s="4"/>
      <c r="O69" s="4"/>
      <c r="R69" s="4"/>
      <c r="U69" s="4"/>
    </row>
    <row r="70" spans="1:21" x14ac:dyDescent="0.3">
      <c r="A70" s="51">
        <v>43952</v>
      </c>
      <c r="B70" s="6">
        <f>'Demand Input'!F21</f>
        <v>0</v>
      </c>
      <c r="C70" s="6">
        <f>'Demand Input'!B21</f>
        <v>0</v>
      </c>
      <c r="D70" s="4" t="e">
        <f t="shared" si="3"/>
        <v>#DIV/0!</v>
      </c>
      <c r="E70" s="4"/>
      <c r="F70" s="4"/>
      <c r="I70" s="4"/>
      <c r="L70" s="4"/>
      <c r="O70" s="4"/>
      <c r="R70" s="4"/>
      <c r="U70" s="4"/>
    </row>
    <row r="71" spans="1:21" x14ac:dyDescent="0.3">
      <c r="A71" s="51">
        <v>43983</v>
      </c>
      <c r="B71" s="6">
        <f>'Demand Input'!F22</f>
        <v>0</v>
      </c>
      <c r="C71" s="6">
        <f>'Demand Input'!B22</f>
        <v>0</v>
      </c>
      <c r="D71" s="4" t="e">
        <f t="shared" si="3"/>
        <v>#DIV/0!</v>
      </c>
      <c r="E71" s="4"/>
      <c r="F71" s="4"/>
      <c r="I71" s="4"/>
      <c r="L71" s="4"/>
      <c r="O71" s="4"/>
      <c r="R71" s="4"/>
      <c r="U71" s="4"/>
    </row>
    <row r="72" spans="1:21" x14ac:dyDescent="0.3">
      <c r="A72" s="51">
        <v>44013</v>
      </c>
      <c r="B72" s="6">
        <f>'Demand Input'!F23</f>
        <v>0</v>
      </c>
      <c r="C72" s="6">
        <f>'Demand Input'!B23</f>
        <v>0</v>
      </c>
      <c r="D72" s="4" t="e">
        <f t="shared" si="3"/>
        <v>#DIV/0!</v>
      </c>
      <c r="E72" s="4"/>
      <c r="F72" s="4"/>
      <c r="I72" s="4"/>
      <c r="L72" s="4"/>
      <c r="O72" s="4"/>
      <c r="R72" s="4"/>
      <c r="U72" s="4"/>
    </row>
    <row r="73" spans="1:21" x14ac:dyDescent="0.3">
      <c r="A73" s="51">
        <v>44044</v>
      </c>
      <c r="B73" s="6">
        <f>'Demand Input'!F24</f>
        <v>0</v>
      </c>
      <c r="C73" s="6">
        <f>'Demand Input'!B24</f>
        <v>0</v>
      </c>
      <c r="D73" s="4" t="e">
        <f t="shared" si="3"/>
        <v>#DIV/0!</v>
      </c>
      <c r="E73" s="4"/>
      <c r="F73" s="4"/>
      <c r="I73" s="4"/>
      <c r="L73" s="4"/>
      <c r="O73" s="4"/>
      <c r="R73" s="4"/>
      <c r="U73" s="4"/>
    </row>
    <row r="74" spans="1:21" x14ac:dyDescent="0.3">
      <c r="A74" s="51">
        <v>44075</v>
      </c>
      <c r="B74" s="6">
        <f>'Demand Input'!F25</f>
        <v>0</v>
      </c>
      <c r="C74" s="6">
        <f>'Demand Input'!B25</f>
        <v>0</v>
      </c>
      <c r="D74" s="4" t="e">
        <f t="shared" si="3"/>
        <v>#DIV/0!</v>
      </c>
    </row>
    <row r="75" spans="1:21" s="9" customFormat="1" x14ac:dyDescent="0.3">
      <c r="A75" s="51">
        <v>44105</v>
      </c>
      <c r="B75" s="6">
        <f>'Demand Input'!F26</f>
        <v>0</v>
      </c>
      <c r="C75" s="6">
        <f>'Demand Input'!B26</f>
        <v>0</v>
      </c>
      <c r="D75" s="4" t="e">
        <f t="shared" ref="D75:D77" si="4">B75/C75</f>
        <v>#DIV/0!</v>
      </c>
      <c r="E75" s="5"/>
      <c r="F75" s="5"/>
      <c r="I75" s="5"/>
      <c r="L75" s="5"/>
      <c r="O75" s="5"/>
      <c r="R75" s="5"/>
      <c r="U75" s="5"/>
    </row>
    <row r="76" spans="1:21" s="9" customFormat="1" x14ac:dyDescent="0.3">
      <c r="A76" s="51">
        <v>44136</v>
      </c>
      <c r="B76" s="6">
        <f>'Demand Input'!F27</f>
        <v>0</v>
      </c>
      <c r="C76" s="6">
        <f>'Demand Input'!B27</f>
        <v>0</v>
      </c>
      <c r="D76" s="4" t="e">
        <f t="shared" si="4"/>
        <v>#DIV/0!</v>
      </c>
      <c r="E76" s="5"/>
      <c r="F76" s="5"/>
      <c r="I76" s="5"/>
      <c r="L76" s="5"/>
      <c r="O76" s="5"/>
      <c r="R76" s="5"/>
      <c r="U76" s="5"/>
    </row>
    <row r="77" spans="1:21" s="9" customFormat="1" x14ac:dyDescent="0.3">
      <c r="A77" s="51">
        <v>44166</v>
      </c>
      <c r="B77" s="6">
        <f>'Demand Input'!F28</f>
        <v>0</v>
      </c>
      <c r="C77" s="6">
        <f>'Demand Input'!B28</f>
        <v>0</v>
      </c>
      <c r="D77" s="4" t="e">
        <f t="shared" si="4"/>
        <v>#DIV/0!</v>
      </c>
      <c r="E77" s="5"/>
      <c r="F77" s="5"/>
      <c r="I77" s="5"/>
      <c r="L77" s="5"/>
      <c r="O77" s="5"/>
      <c r="R77" s="5"/>
      <c r="U77" s="5"/>
    </row>
    <row r="78" spans="1:21" s="9" customFormat="1" x14ac:dyDescent="0.3">
      <c r="A78" s="51">
        <v>44197</v>
      </c>
      <c r="B78" s="6">
        <f>'Demand Input'!F29</f>
        <v>0</v>
      </c>
      <c r="C78" s="6">
        <f>'Demand Input'!B29</f>
        <v>0</v>
      </c>
      <c r="D78" s="4" t="e">
        <f t="shared" ref="D78" si="5">B78/C78</f>
        <v>#DIV/0!</v>
      </c>
      <c r="E78" s="5"/>
      <c r="F78" s="5"/>
      <c r="I78" s="5"/>
      <c r="L78" s="5"/>
      <c r="O78" s="5"/>
      <c r="R78" s="5"/>
      <c r="U78" s="5"/>
    </row>
    <row r="79" spans="1:21" s="9" customFormat="1" x14ac:dyDescent="0.3">
      <c r="A79" s="51">
        <v>44228</v>
      </c>
      <c r="B79" s="6">
        <f>'Demand Input'!F30</f>
        <v>0</v>
      </c>
      <c r="C79" s="6">
        <f>'Demand Input'!B30</f>
        <v>0</v>
      </c>
      <c r="D79" s="4" t="e">
        <f t="shared" ref="D79" si="6">B79/C79</f>
        <v>#DIV/0!</v>
      </c>
      <c r="E79" s="5"/>
      <c r="F79" s="5"/>
      <c r="I79" s="5"/>
      <c r="L79" s="5"/>
      <c r="O79" s="5"/>
      <c r="R79" s="5"/>
      <c r="U79" s="5"/>
    </row>
    <row r="81" spans="1:21" x14ac:dyDescent="0.3">
      <c r="A81" s="7" t="str">
        <f>"Non-Residential Demand ("&amp;'Demand Input'!$C$9&amp;")"</f>
        <v>Non-Residential Demand (Kgal)</v>
      </c>
    </row>
    <row r="82" spans="1:21" x14ac:dyDescent="0.3">
      <c r="A82" s="2" t="s">
        <v>2</v>
      </c>
      <c r="B82" s="3" t="s">
        <v>0</v>
      </c>
      <c r="C82" s="3" t="s">
        <v>1</v>
      </c>
    </row>
    <row r="83" spans="1:21" x14ac:dyDescent="0.3">
      <c r="A83" s="51">
        <v>43862</v>
      </c>
      <c r="B83" s="6">
        <f>'Demand Input'!G18</f>
        <v>0</v>
      </c>
      <c r="C83" s="6">
        <f>'Demand Input'!C18</f>
        <v>0</v>
      </c>
      <c r="D83" s="4" t="e">
        <f>B83/C83</f>
        <v>#DIV/0!</v>
      </c>
      <c r="E83" s="4"/>
      <c r="F83" s="4"/>
      <c r="I83" s="4"/>
      <c r="L83" s="4"/>
      <c r="O83" s="4"/>
      <c r="R83" s="4"/>
      <c r="U83" s="4"/>
    </row>
    <row r="84" spans="1:21" x14ac:dyDescent="0.3">
      <c r="A84" s="51">
        <v>43891</v>
      </c>
      <c r="B84" s="6">
        <f>'Demand Input'!G19</f>
        <v>0</v>
      </c>
      <c r="C84" s="6">
        <f>'Demand Input'!C19</f>
        <v>0</v>
      </c>
      <c r="D84" s="4" t="e">
        <f t="shared" ref="D84:D90" si="7">B84/C84</f>
        <v>#DIV/0!</v>
      </c>
      <c r="E84" s="4"/>
      <c r="F84" s="4"/>
      <c r="I84" s="4"/>
      <c r="L84" s="4"/>
      <c r="O84" s="4"/>
      <c r="R84" s="4"/>
      <c r="U84" s="4"/>
    </row>
    <row r="85" spans="1:21" x14ac:dyDescent="0.3">
      <c r="A85" s="51">
        <v>43922</v>
      </c>
      <c r="B85" s="6">
        <f>'Demand Input'!G20</f>
        <v>0</v>
      </c>
      <c r="C85" s="6">
        <f>'Demand Input'!C20</f>
        <v>0</v>
      </c>
      <c r="D85" s="4" t="e">
        <f t="shared" si="7"/>
        <v>#DIV/0!</v>
      </c>
      <c r="E85" s="4"/>
      <c r="F85" s="4"/>
      <c r="I85" s="4"/>
      <c r="L85" s="4"/>
      <c r="O85" s="4"/>
      <c r="R85" s="4"/>
      <c r="U85" s="4"/>
    </row>
    <row r="86" spans="1:21" x14ac:dyDescent="0.3">
      <c r="A86" s="51">
        <v>43952</v>
      </c>
      <c r="B86" s="6">
        <f>'Demand Input'!G21</f>
        <v>0</v>
      </c>
      <c r="C86" s="6">
        <f>'Demand Input'!C21</f>
        <v>0</v>
      </c>
      <c r="D86" s="4" t="e">
        <f t="shared" si="7"/>
        <v>#DIV/0!</v>
      </c>
      <c r="E86" s="4"/>
      <c r="F86" s="4"/>
      <c r="I86" s="4"/>
      <c r="L86" s="4"/>
      <c r="O86" s="4"/>
      <c r="R86" s="4"/>
      <c r="U86" s="4"/>
    </row>
    <row r="87" spans="1:21" x14ac:dyDescent="0.3">
      <c r="A87" s="51">
        <v>43983</v>
      </c>
      <c r="B87" s="6">
        <f>'Demand Input'!G22</f>
        <v>0</v>
      </c>
      <c r="C87" s="6">
        <f>'Demand Input'!C22</f>
        <v>0</v>
      </c>
      <c r="D87" s="4" t="e">
        <f t="shared" si="7"/>
        <v>#DIV/0!</v>
      </c>
      <c r="E87" s="4"/>
      <c r="F87" s="4"/>
      <c r="I87" s="4"/>
      <c r="L87" s="4"/>
      <c r="O87" s="4"/>
      <c r="R87" s="4"/>
      <c r="U87" s="4"/>
    </row>
    <row r="88" spans="1:21" x14ac:dyDescent="0.3">
      <c r="A88" s="51">
        <v>44013</v>
      </c>
      <c r="B88" s="6">
        <f>'Demand Input'!G23</f>
        <v>0</v>
      </c>
      <c r="C88" s="6">
        <f>'Demand Input'!C23</f>
        <v>0</v>
      </c>
      <c r="D88" s="4" t="e">
        <f t="shared" si="7"/>
        <v>#DIV/0!</v>
      </c>
      <c r="E88" s="4"/>
      <c r="F88" s="4"/>
      <c r="I88" s="4"/>
      <c r="L88" s="4"/>
      <c r="O88" s="4"/>
      <c r="R88" s="4"/>
      <c r="U88" s="4"/>
    </row>
    <row r="89" spans="1:21" x14ac:dyDescent="0.3">
      <c r="A89" s="51">
        <v>44044</v>
      </c>
      <c r="B89" s="6">
        <f>'Demand Input'!G24</f>
        <v>0</v>
      </c>
      <c r="C89" s="6">
        <f>'Demand Input'!C24</f>
        <v>0</v>
      </c>
      <c r="D89" s="4" t="e">
        <f t="shared" si="7"/>
        <v>#DIV/0!</v>
      </c>
      <c r="E89" s="4"/>
      <c r="F89" s="4"/>
      <c r="I89" s="4"/>
      <c r="L89" s="4"/>
      <c r="O89" s="4"/>
      <c r="R89" s="4"/>
      <c r="U89" s="4"/>
    </row>
    <row r="90" spans="1:21" x14ac:dyDescent="0.3">
      <c r="A90" s="51">
        <v>44075</v>
      </c>
      <c r="B90" s="6">
        <f>'Demand Input'!G25</f>
        <v>0</v>
      </c>
      <c r="C90" s="6">
        <f>'Demand Input'!C25</f>
        <v>0</v>
      </c>
      <c r="D90" s="4" t="e">
        <f t="shared" si="7"/>
        <v>#DIV/0!</v>
      </c>
    </row>
    <row r="91" spans="1:21" s="9" customFormat="1" x14ac:dyDescent="0.3">
      <c r="A91" s="51">
        <v>44105</v>
      </c>
      <c r="B91" s="6">
        <f>'Demand Input'!G26</f>
        <v>0</v>
      </c>
      <c r="C91" s="6">
        <f>'Demand Input'!C26</f>
        <v>0</v>
      </c>
      <c r="D91" s="4" t="e">
        <f t="shared" ref="D91:D93" si="8">B91/C91</f>
        <v>#DIV/0!</v>
      </c>
      <c r="E91" s="5"/>
      <c r="F91" s="5"/>
      <c r="I91" s="5"/>
      <c r="L91" s="5"/>
      <c r="O91" s="5"/>
      <c r="R91" s="5"/>
      <c r="U91" s="5"/>
    </row>
    <row r="92" spans="1:21" s="9" customFormat="1" x14ac:dyDescent="0.3">
      <c r="A92" s="51">
        <v>44136</v>
      </c>
      <c r="B92" s="6">
        <f>'Demand Input'!G27</f>
        <v>0</v>
      </c>
      <c r="C92" s="6">
        <f>'Demand Input'!C27</f>
        <v>0</v>
      </c>
      <c r="D92" s="4" t="e">
        <f t="shared" si="8"/>
        <v>#DIV/0!</v>
      </c>
      <c r="E92" s="5"/>
      <c r="F92" s="5"/>
      <c r="I92" s="5"/>
      <c r="L92" s="5"/>
      <c r="O92" s="5"/>
      <c r="R92" s="5"/>
      <c r="U92" s="5"/>
    </row>
    <row r="93" spans="1:21" s="9" customFormat="1" x14ac:dyDescent="0.3">
      <c r="A93" s="51">
        <v>44166</v>
      </c>
      <c r="B93" s="6">
        <f>'Demand Input'!G28</f>
        <v>0</v>
      </c>
      <c r="C93" s="6">
        <f>'Demand Input'!C28</f>
        <v>0</v>
      </c>
      <c r="D93" s="4" t="e">
        <f t="shared" si="8"/>
        <v>#DIV/0!</v>
      </c>
      <c r="E93" s="5"/>
      <c r="F93" s="5"/>
      <c r="I93" s="5"/>
      <c r="L93" s="5"/>
      <c r="O93" s="5"/>
      <c r="R93" s="5"/>
      <c r="U93" s="5"/>
    </row>
    <row r="94" spans="1:21" s="9" customFormat="1" x14ac:dyDescent="0.3">
      <c r="A94" s="51">
        <v>44197</v>
      </c>
      <c r="B94" s="6">
        <f>'Demand Input'!G29</f>
        <v>0</v>
      </c>
      <c r="C94" s="6">
        <f>'Demand Input'!C29</f>
        <v>0</v>
      </c>
      <c r="D94" s="4" t="e">
        <f t="shared" ref="D94" si="9">B94/C94</f>
        <v>#DIV/0!</v>
      </c>
      <c r="E94" s="5"/>
      <c r="F94" s="5"/>
      <c r="I94" s="5"/>
      <c r="L94" s="5"/>
      <c r="O94" s="5"/>
      <c r="R94" s="5"/>
      <c r="U94" s="5"/>
    </row>
    <row r="95" spans="1:21" x14ac:dyDescent="0.3">
      <c r="A95" s="51">
        <v>44228</v>
      </c>
      <c r="B95" s="6">
        <f>'Demand Input'!G30</f>
        <v>0</v>
      </c>
      <c r="C95" s="6">
        <f>'Demand Input'!C30</f>
        <v>0</v>
      </c>
      <c r="D95" s="4" t="e">
        <f t="shared" ref="D95" si="10">B95/C95</f>
        <v>#DIV/0!</v>
      </c>
    </row>
    <row r="96" spans="1:21" s="9" customFormat="1" x14ac:dyDescent="0.3">
      <c r="A96" s="1"/>
      <c r="B96" s="6"/>
      <c r="C96" s="6"/>
      <c r="D96" s="4"/>
    </row>
    <row r="97" spans="1:21" x14ac:dyDescent="0.3">
      <c r="A97" s="7" t="str">
        <f>"Wholesale Demand ("&amp;'Demand Input'!$C$9&amp;")"</f>
        <v>Wholesale Demand (Kgal)</v>
      </c>
    </row>
    <row r="98" spans="1:21" x14ac:dyDescent="0.3">
      <c r="A98" s="2" t="s">
        <v>2</v>
      </c>
      <c r="B98" s="3" t="s">
        <v>0</v>
      </c>
      <c r="C98" s="3" t="s">
        <v>1</v>
      </c>
    </row>
    <row r="99" spans="1:21" x14ac:dyDescent="0.3">
      <c r="A99" s="51">
        <v>43862</v>
      </c>
      <c r="B99" s="6">
        <f>'Demand Input'!H18</f>
        <v>0</v>
      </c>
      <c r="C99" s="6">
        <f>'Demand Input'!D18</f>
        <v>0</v>
      </c>
      <c r="D99" s="4" t="e">
        <f>B99/C99</f>
        <v>#DIV/0!</v>
      </c>
      <c r="E99" s="4"/>
      <c r="F99" s="4"/>
      <c r="I99" s="4"/>
      <c r="L99" s="4"/>
      <c r="O99" s="4"/>
      <c r="R99" s="4"/>
      <c r="U99" s="4"/>
    </row>
    <row r="100" spans="1:21" x14ac:dyDescent="0.3">
      <c r="A100" s="51">
        <v>43891</v>
      </c>
      <c r="B100" s="6">
        <f>'Demand Input'!H19</f>
        <v>0</v>
      </c>
      <c r="C100" s="6">
        <f>'Demand Input'!D19</f>
        <v>0</v>
      </c>
      <c r="D100" s="4" t="e">
        <f t="shared" ref="D100:D106" si="11">B100/C100</f>
        <v>#DIV/0!</v>
      </c>
      <c r="E100" s="4"/>
      <c r="F100" s="4"/>
      <c r="I100" s="4"/>
      <c r="L100" s="4"/>
      <c r="O100" s="4"/>
      <c r="R100" s="4"/>
      <c r="U100" s="4"/>
    </row>
    <row r="101" spans="1:21" x14ac:dyDescent="0.3">
      <c r="A101" s="51">
        <v>43922</v>
      </c>
      <c r="B101" s="6">
        <f>'Demand Input'!H20</f>
        <v>0</v>
      </c>
      <c r="C101" s="6">
        <f>'Demand Input'!D20</f>
        <v>0</v>
      </c>
      <c r="D101" s="4" t="e">
        <f t="shared" si="11"/>
        <v>#DIV/0!</v>
      </c>
      <c r="E101" s="4"/>
      <c r="F101" s="4"/>
      <c r="I101" s="4"/>
      <c r="L101" s="4"/>
      <c r="O101" s="4"/>
      <c r="R101" s="4"/>
      <c r="U101" s="4"/>
    </row>
    <row r="102" spans="1:21" x14ac:dyDescent="0.3">
      <c r="A102" s="51">
        <v>43952</v>
      </c>
      <c r="B102" s="6">
        <f>'Demand Input'!H21</f>
        <v>0</v>
      </c>
      <c r="C102" s="6">
        <f>'Demand Input'!D21</f>
        <v>0</v>
      </c>
      <c r="D102" s="4" t="e">
        <f t="shared" si="11"/>
        <v>#DIV/0!</v>
      </c>
      <c r="E102" s="4"/>
      <c r="F102" s="4"/>
      <c r="I102" s="4"/>
      <c r="L102" s="4"/>
      <c r="O102" s="4"/>
      <c r="R102" s="4"/>
      <c r="U102" s="4"/>
    </row>
    <row r="103" spans="1:21" x14ac:dyDescent="0.3">
      <c r="A103" s="51">
        <v>43983</v>
      </c>
      <c r="B103" s="6">
        <f>'Demand Input'!H22</f>
        <v>0</v>
      </c>
      <c r="C103" s="6">
        <f>'Demand Input'!D22</f>
        <v>0</v>
      </c>
      <c r="D103" s="4" t="e">
        <f t="shared" si="11"/>
        <v>#DIV/0!</v>
      </c>
      <c r="E103" s="4"/>
      <c r="F103" s="4"/>
      <c r="I103" s="4"/>
      <c r="L103" s="4"/>
      <c r="O103" s="4"/>
      <c r="R103" s="4"/>
      <c r="U103" s="4"/>
    </row>
    <row r="104" spans="1:21" x14ac:dyDescent="0.3">
      <c r="A104" s="51">
        <v>44013</v>
      </c>
      <c r="B104" s="6">
        <f>'Demand Input'!H23</f>
        <v>0</v>
      </c>
      <c r="C104" s="6">
        <f>'Demand Input'!D23</f>
        <v>0</v>
      </c>
      <c r="D104" s="4" t="e">
        <f t="shared" si="11"/>
        <v>#DIV/0!</v>
      </c>
      <c r="E104" s="4"/>
      <c r="F104" s="4"/>
      <c r="I104" s="4"/>
      <c r="L104" s="4"/>
      <c r="O104" s="4"/>
      <c r="R104" s="4"/>
      <c r="U104" s="4"/>
    </row>
    <row r="105" spans="1:21" x14ac:dyDescent="0.3">
      <c r="A105" s="51">
        <v>44044</v>
      </c>
      <c r="B105" s="6">
        <f>'Demand Input'!H24</f>
        <v>0</v>
      </c>
      <c r="C105" s="6">
        <f>'Demand Input'!D24</f>
        <v>0</v>
      </c>
      <c r="D105" s="4" t="e">
        <f t="shared" si="11"/>
        <v>#DIV/0!</v>
      </c>
      <c r="E105" s="4"/>
      <c r="F105" s="4"/>
      <c r="I105" s="4"/>
      <c r="L105" s="4"/>
      <c r="O105" s="4"/>
      <c r="R105" s="4"/>
      <c r="U105" s="4"/>
    </row>
    <row r="106" spans="1:21" x14ac:dyDescent="0.3">
      <c r="A106" s="51">
        <v>44075</v>
      </c>
      <c r="B106" s="6">
        <f>'Demand Input'!H25</f>
        <v>0</v>
      </c>
      <c r="C106" s="6">
        <f>'Demand Input'!D25</f>
        <v>0</v>
      </c>
      <c r="D106" s="4" t="e">
        <f t="shared" si="11"/>
        <v>#DIV/0!</v>
      </c>
    </row>
    <row r="107" spans="1:21" s="9" customFormat="1" x14ac:dyDescent="0.3">
      <c r="A107" s="51">
        <v>44105</v>
      </c>
      <c r="B107" s="6">
        <f>'Demand Input'!H26</f>
        <v>0</v>
      </c>
      <c r="C107" s="6">
        <f>'Demand Input'!D26</f>
        <v>0</v>
      </c>
      <c r="D107" s="4" t="e">
        <f t="shared" ref="D107:D109" si="12">B107/C107</f>
        <v>#DIV/0!</v>
      </c>
      <c r="E107" s="5"/>
      <c r="F107" s="5"/>
      <c r="I107" s="5"/>
      <c r="L107" s="5"/>
      <c r="O107" s="5"/>
      <c r="R107" s="5"/>
      <c r="U107" s="5"/>
    </row>
    <row r="108" spans="1:21" s="9" customFormat="1" x14ac:dyDescent="0.3">
      <c r="A108" s="51">
        <v>44136</v>
      </c>
      <c r="B108" s="6">
        <f>'Demand Input'!H27</f>
        <v>0</v>
      </c>
      <c r="C108" s="6">
        <f>'Demand Input'!D27</f>
        <v>0</v>
      </c>
      <c r="D108" s="4" t="e">
        <f t="shared" si="12"/>
        <v>#DIV/0!</v>
      </c>
      <c r="E108" s="5"/>
      <c r="F108" s="5"/>
      <c r="I108" s="5"/>
      <c r="L108" s="5"/>
      <c r="O108" s="5"/>
      <c r="R108" s="5"/>
      <c r="U108" s="5"/>
    </row>
    <row r="109" spans="1:21" s="9" customFormat="1" x14ac:dyDescent="0.3">
      <c r="A109" s="51">
        <v>44166</v>
      </c>
      <c r="B109" s="6">
        <f>'Demand Input'!H28</f>
        <v>0</v>
      </c>
      <c r="C109" s="6">
        <f>'Demand Input'!D28</f>
        <v>0</v>
      </c>
      <c r="D109" s="4" t="e">
        <f t="shared" si="12"/>
        <v>#DIV/0!</v>
      </c>
      <c r="E109" s="5"/>
      <c r="F109" s="5"/>
      <c r="I109" s="5"/>
      <c r="L109" s="5"/>
      <c r="O109" s="5"/>
      <c r="R109" s="5"/>
      <c r="U109" s="5"/>
    </row>
    <row r="110" spans="1:21" x14ac:dyDescent="0.3">
      <c r="A110" s="51">
        <v>44197</v>
      </c>
      <c r="B110" s="6">
        <f>'Demand Input'!H29</f>
        <v>0</v>
      </c>
      <c r="C110" s="6">
        <f>'Demand Input'!D29</f>
        <v>0</v>
      </c>
      <c r="D110" s="4" t="e">
        <f t="shared" ref="D110" si="13">B110/C110</f>
        <v>#DIV/0!</v>
      </c>
    </row>
    <row r="111" spans="1:21" x14ac:dyDescent="0.3">
      <c r="A111" s="51">
        <v>44228</v>
      </c>
    </row>
  </sheetData>
  <mergeCells count="27">
    <mergeCell ref="A47:E47"/>
    <mergeCell ref="V33:W33"/>
    <mergeCell ref="D33:E33"/>
    <mergeCell ref="G33:H33"/>
    <mergeCell ref="J33:K33"/>
    <mergeCell ref="M33:N33"/>
    <mergeCell ref="V28:W28"/>
    <mergeCell ref="AH28:AI28"/>
    <mergeCell ref="AH33:AI33"/>
    <mergeCell ref="Y28:Z28"/>
    <mergeCell ref="Y33:Z33"/>
    <mergeCell ref="AJ28:AK28"/>
    <mergeCell ref="AJ33:AK33"/>
    <mergeCell ref="B2:AI2"/>
    <mergeCell ref="B1:AI1"/>
    <mergeCell ref="AB28:AC28"/>
    <mergeCell ref="AB33:AC33"/>
    <mergeCell ref="P33:Q33"/>
    <mergeCell ref="S33:T33"/>
    <mergeCell ref="D28:E28"/>
    <mergeCell ref="G28:H28"/>
    <mergeCell ref="J28:K28"/>
    <mergeCell ref="M28:N28"/>
    <mergeCell ref="P28:Q28"/>
    <mergeCell ref="AE28:AF28"/>
    <mergeCell ref="AE33:AF33"/>
    <mergeCell ref="S28:T28"/>
  </mergeCells>
  <phoneticPr fontId="19" type="noConversion"/>
  <pageMargins left="0.25" right="0.25" top="0.75" bottom="0.75" header="0.3" footer="0.3"/>
  <pageSetup scale="49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B04063-C235-45AF-816D-5A8A8FACD31E}">
  <sheetPr>
    <pageSetUpPr fitToPage="1"/>
  </sheetPr>
  <dimension ref="A1:BS307"/>
  <sheetViews>
    <sheetView showGridLines="0" view="pageBreakPreview" topLeftCell="A19" zoomScale="60" zoomScaleNormal="100" workbookViewId="0">
      <selection activeCell="F59" sqref="F59"/>
    </sheetView>
  </sheetViews>
  <sheetFormatPr defaultColWidth="9.109375" defaultRowHeight="14.4" x14ac:dyDescent="0.3"/>
  <cols>
    <col min="1" max="1" width="11.88671875" style="8" customWidth="1"/>
    <col min="2" max="2" width="26.88671875" style="8" customWidth="1"/>
    <col min="3" max="4" width="18.33203125" style="8" customWidth="1"/>
    <col min="5" max="5" width="1.88671875" style="8" customWidth="1"/>
    <col min="6" max="8" width="18.33203125" style="8" customWidth="1"/>
    <col min="9" max="16" width="9.109375" style="8"/>
    <col min="17" max="17" width="11.88671875" style="8" bestFit="1" customWidth="1"/>
    <col min="18" max="18" width="14.33203125" style="8" bestFit="1" customWidth="1"/>
    <col min="19" max="16384" width="9.109375" style="8"/>
  </cols>
  <sheetData>
    <row r="1" spans="1:71" ht="15" customHeight="1" x14ac:dyDescent="0.3">
      <c r="A1" s="63" t="s">
        <v>14</v>
      </c>
      <c r="B1" s="64"/>
      <c r="C1" s="64"/>
      <c r="D1" s="64"/>
      <c r="E1" s="64"/>
      <c r="F1" s="64"/>
      <c r="G1" s="64"/>
      <c r="H1" s="64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</row>
    <row r="2" spans="1:71" ht="15" customHeight="1" x14ac:dyDescent="0.3">
      <c r="A2" s="64"/>
      <c r="B2" s="64"/>
      <c r="C2" s="64"/>
      <c r="D2" s="64"/>
      <c r="E2" s="64"/>
      <c r="F2" s="64"/>
      <c r="G2" s="64"/>
      <c r="H2" s="64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</row>
    <row r="3" spans="1:71" ht="15" customHeight="1" x14ac:dyDescent="0.3">
      <c r="A3" s="64"/>
      <c r="B3" s="64"/>
      <c r="C3" s="64"/>
      <c r="D3" s="64"/>
      <c r="E3" s="64"/>
      <c r="F3" s="64"/>
      <c r="G3" s="64"/>
      <c r="H3" s="64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</row>
    <row r="4" spans="1:71" ht="15" customHeight="1" x14ac:dyDescent="0.3">
      <c r="A4" s="64"/>
      <c r="B4" s="64"/>
      <c r="C4" s="64"/>
      <c r="D4" s="64"/>
      <c r="E4" s="64"/>
      <c r="F4" s="64"/>
      <c r="G4" s="64"/>
      <c r="H4" s="64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</row>
    <row r="5" spans="1:71" ht="15" customHeight="1" x14ac:dyDescent="0.3">
      <c r="A5" s="68" t="str">
        <f>C8</f>
        <v>Woonsocket Water Division</v>
      </c>
      <c r="B5" s="68"/>
      <c r="C5" s="68"/>
      <c r="D5" s="68"/>
      <c r="E5" s="68"/>
      <c r="F5" s="68"/>
      <c r="G5" s="68"/>
      <c r="H5" s="68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</row>
    <row r="6" spans="1:71" ht="15" customHeight="1" x14ac:dyDescent="0.3">
      <c r="A6" s="68"/>
      <c r="B6" s="68"/>
      <c r="C6" s="68"/>
      <c r="D6" s="68"/>
      <c r="E6" s="68"/>
      <c r="F6" s="68"/>
      <c r="G6" s="68"/>
      <c r="H6" s="68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</row>
    <row r="7" spans="1:71" ht="25.8" x14ac:dyDescent="0.5">
      <c r="A7" s="69" t="s">
        <v>42</v>
      </c>
      <c r="B7" s="69"/>
      <c r="C7" s="69"/>
      <c r="D7" s="69"/>
      <c r="E7" s="69"/>
      <c r="F7" s="69"/>
      <c r="G7" s="69"/>
      <c r="H7" s="69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</row>
    <row r="8" spans="1:71" x14ac:dyDescent="0.3">
      <c r="A8" s="32"/>
      <c r="B8" s="33" t="s">
        <v>12</v>
      </c>
      <c r="C8" s="66" t="s">
        <v>48</v>
      </c>
      <c r="D8" s="66"/>
      <c r="E8" s="32"/>
      <c r="F8" s="32"/>
      <c r="G8" s="32"/>
      <c r="H8" s="32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</row>
    <row r="9" spans="1:71" x14ac:dyDescent="0.3">
      <c r="A9" s="32"/>
      <c r="B9" s="33" t="s">
        <v>8</v>
      </c>
      <c r="C9" s="66" t="s">
        <v>37</v>
      </c>
      <c r="D9" s="66"/>
      <c r="E9" s="32"/>
      <c r="F9" s="32"/>
      <c r="G9" s="32"/>
      <c r="H9" s="32"/>
      <c r="I9" s="30"/>
      <c r="J9" s="30"/>
      <c r="K9" s="30"/>
      <c r="L9" s="30"/>
      <c r="M9" s="31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</row>
    <row r="10" spans="1:71" x14ac:dyDescent="0.3">
      <c r="A10" s="32"/>
      <c r="B10" s="33" t="s">
        <v>40</v>
      </c>
      <c r="C10" s="66" t="s">
        <v>36</v>
      </c>
      <c r="D10" s="66"/>
      <c r="E10" s="32"/>
      <c r="F10" s="32"/>
      <c r="G10" s="32"/>
      <c r="H10" s="32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</row>
    <row r="11" spans="1:71" ht="6.75" customHeight="1" x14ac:dyDescent="0.3">
      <c r="A11" s="32"/>
      <c r="B11" s="32"/>
      <c r="C11" s="32"/>
      <c r="D11" s="32"/>
      <c r="E11" s="32"/>
      <c r="F11" s="32"/>
      <c r="G11" s="32"/>
      <c r="H11" s="32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</row>
    <row r="12" spans="1:71" ht="2.25" customHeight="1" x14ac:dyDescent="0.3">
      <c r="A12" s="34"/>
      <c r="B12" s="62"/>
      <c r="C12" s="62"/>
      <c r="D12" s="62"/>
      <c r="E12" s="62"/>
      <c r="F12" s="62"/>
      <c r="G12" s="62"/>
      <c r="H12" s="62"/>
      <c r="I12" s="28"/>
      <c r="J12" s="28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</row>
    <row r="13" spans="1:71" ht="6.75" customHeight="1" x14ac:dyDescent="0.3">
      <c r="A13" s="32"/>
      <c r="B13" s="32"/>
      <c r="C13" s="32"/>
      <c r="D13" s="32"/>
      <c r="E13" s="32"/>
      <c r="F13" s="32"/>
      <c r="G13" s="32"/>
      <c r="H13" s="32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</row>
    <row r="14" spans="1:71" ht="23.4" x14ac:dyDescent="0.45">
      <c r="A14" s="35"/>
      <c r="B14" s="65" t="str">
        <f>"Input Customer Demand ("&amp;C9&amp;")"</f>
        <v>Input Customer Demand (Kgal)</v>
      </c>
      <c r="C14" s="65"/>
      <c r="D14" s="65"/>
      <c r="E14" s="65"/>
      <c r="F14" s="65"/>
      <c r="G14" s="65"/>
      <c r="H14" s="65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</row>
    <row r="15" spans="1:71" x14ac:dyDescent="0.3">
      <c r="A15" s="35"/>
      <c r="B15" s="60" t="s">
        <v>9</v>
      </c>
      <c r="C15" s="60"/>
      <c r="D15" s="60"/>
      <c r="E15" s="60"/>
      <c r="F15" s="60"/>
      <c r="G15" s="60"/>
      <c r="H15" s="6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</row>
    <row r="16" spans="1:71" x14ac:dyDescent="0.3">
      <c r="A16" s="34"/>
      <c r="B16" s="67" t="s">
        <v>11</v>
      </c>
      <c r="C16" s="67"/>
      <c r="D16" s="67"/>
      <c r="E16" s="34"/>
      <c r="F16" s="67" t="s">
        <v>10</v>
      </c>
      <c r="G16" s="67"/>
      <c r="H16" s="67"/>
      <c r="I16" s="28"/>
      <c r="J16" s="28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</row>
    <row r="17" spans="1:71" x14ac:dyDescent="0.3">
      <c r="A17" s="36" t="s">
        <v>2</v>
      </c>
      <c r="B17" s="18" t="s">
        <v>3</v>
      </c>
      <c r="C17" s="18" t="s">
        <v>4</v>
      </c>
      <c r="D17" s="18" t="s">
        <v>5</v>
      </c>
      <c r="E17" s="17"/>
      <c r="F17" s="18" t="s">
        <v>3</v>
      </c>
      <c r="G17" s="18" t="s">
        <v>4</v>
      </c>
      <c r="H17" s="18" t="s">
        <v>5</v>
      </c>
      <c r="I17" s="28"/>
      <c r="J17" s="28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</row>
    <row r="18" spans="1:71" x14ac:dyDescent="0.3">
      <c r="A18" s="51">
        <v>43862</v>
      </c>
      <c r="B18" s="21"/>
      <c r="C18" s="21"/>
      <c r="D18" s="21"/>
      <c r="E18" s="22"/>
      <c r="F18" s="21"/>
      <c r="G18" s="21"/>
      <c r="H18" s="21"/>
      <c r="I18" s="28"/>
      <c r="J18" s="28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</row>
    <row r="19" spans="1:71" x14ac:dyDescent="0.3">
      <c r="A19" s="51">
        <v>43891</v>
      </c>
      <c r="B19" s="21"/>
      <c r="C19" s="21"/>
      <c r="D19" s="21"/>
      <c r="E19" s="22"/>
      <c r="F19" s="21"/>
      <c r="G19" s="21"/>
      <c r="H19" s="21"/>
      <c r="I19" s="28"/>
      <c r="J19" s="28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</row>
    <row r="20" spans="1:71" x14ac:dyDescent="0.3">
      <c r="A20" s="51">
        <v>43922</v>
      </c>
      <c r="B20" s="21"/>
      <c r="C20" s="21"/>
      <c r="D20" s="21"/>
      <c r="E20" s="22"/>
      <c r="F20" s="21"/>
      <c r="G20" s="21"/>
      <c r="H20" s="21"/>
      <c r="I20" s="28"/>
      <c r="J20" s="28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</row>
    <row r="21" spans="1:71" x14ac:dyDescent="0.3">
      <c r="A21" s="51">
        <v>43952</v>
      </c>
      <c r="B21" s="21"/>
      <c r="C21" s="21"/>
      <c r="D21" s="21"/>
      <c r="E21" s="22"/>
      <c r="F21" s="21"/>
      <c r="G21" s="21"/>
      <c r="H21" s="21"/>
      <c r="I21" s="28"/>
      <c r="J21" s="28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</row>
    <row r="22" spans="1:71" x14ac:dyDescent="0.3">
      <c r="A22" s="51">
        <v>43983</v>
      </c>
      <c r="B22" s="21"/>
      <c r="C22" s="21"/>
      <c r="D22" s="21"/>
      <c r="E22" s="22"/>
      <c r="F22" s="21"/>
      <c r="G22" s="21"/>
      <c r="H22" s="21"/>
      <c r="I22" s="28"/>
      <c r="J22" s="28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</row>
    <row r="23" spans="1:71" x14ac:dyDescent="0.3">
      <c r="A23" s="51">
        <v>44013</v>
      </c>
      <c r="B23" s="21"/>
      <c r="C23" s="21"/>
      <c r="D23" s="21"/>
      <c r="E23" s="22"/>
      <c r="F23" s="21"/>
      <c r="G23" s="21"/>
      <c r="H23" s="21"/>
      <c r="I23" s="28"/>
      <c r="J23" s="28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</row>
    <row r="24" spans="1:71" x14ac:dyDescent="0.3">
      <c r="A24" s="51">
        <v>44044</v>
      </c>
      <c r="B24" s="21"/>
      <c r="C24" s="21"/>
      <c r="D24" s="21"/>
      <c r="E24" s="22"/>
      <c r="F24" s="21"/>
      <c r="G24" s="21"/>
      <c r="H24" s="21"/>
      <c r="I24" s="28"/>
      <c r="J24" s="28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</row>
    <row r="25" spans="1:71" x14ac:dyDescent="0.3">
      <c r="A25" s="51">
        <v>44075</v>
      </c>
      <c r="B25" s="21"/>
      <c r="C25" s="21"/>
      <c r="D25" s="21"/>
      <c r="E25" s="22"/>
      <c r="F25" s="21"/>
      <c r="G25" s="21"/>
      <c r="H25" s="21"/>
      <c r="I25" s="28"/>
      <c r="J25" s="28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</row>
    <row r="26" spans="1:71" x14ac:dyDescent="0.3">
      <c r="A26" s="51">
        <v>44105</v>
      </c>
      <c r="B26" s="21"/>
      <c r="C26" s="21"/>
      <c r="D26" s="21"/>
      <c r="E26" s="22"/>
      <c r="F26" s="21"/>
      <c r="G26" s="21"/>
      <c r="H26" s="21"/>
      <c r="I26" s="28"/>
      <c r="J26" s="28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</row>
    <row r="27" spans="1:71" x14ac:dyDescent="0.3">
      <c r="A27" s="51">
        <v>44136</v>
      </c>
      <c r="B27" s="21"/>
      <c r="C27" s="21"/>
      <c r="D27" s="21"/>
      <c r="E27" s="22"/>
      <c r="F27" s="21"/>
      <c r="G27" s="21"/>
      <c r="H27" s="21"/>
      <c r="I27" s="28"/>
      <c r="J27" s="28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</row>
    <row r="28" spans="1:71" x14ac:dyDescent="0.3">
      <c r="A28" s="51">
        <v>44166</v>
      </c>
      <c r="B28" s="21"/>
      <c r="C28" s="21"/>
      <c r="D28" s="21"/>
      <c r="E28" s="22"/>
      <c r="F28" s="21"/>
      <c r="G28" s="21"/>
      <c r="H28" s="21"/>
      <c r="I28" s="28"/>
      <c r="J28" s="28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</row>
    <row r="29" spans="1:71" x14ac:dyDescent="0.3">
      <c r="A29" s="51">
        <v>44197</v>
      </c>
      <c r="B29" s="21"/>
      <c r="C29" s="21"/>
      <c r="D29" s="21"/>
      <c r="E29" s="22"/>
      <c r="F29" s="21"/>
      <c r="G29" s="21"/>
      <c r="H29" s="21"/>
      <c r="I29" s="28"/>
      <c r="J29" s="28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</row>
    <row r="30" spans="1:71" x14ac:dyDescent="0.3">
      <c r="A30" s="51">
        <v>44228</v>
      </c>
      <c r="B30" s="21"/>
      <c r="C30" s="21"/>
      <c r="D30" s="21"/>
      <c r="E30" s="22"/>
      <c r="F30" s="21"/>
      <c r="G30" s="21"/>
      <c r="H30" s="21"/>
      <c r="I30" s="28"/>
      <c r="J30" s="28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</row>
    <row r="31" spans="1:71" x14ac:dyDescent="0.3">
      <c r="A31" s="51">
        <v>44256</v>
      </c>
      <c r="B31" s="21"/>
      <c r="C31" s="21"/>
      <c r="D31" s="21"/>
      <c r="E31" s="22"/>
      <c r="F31" s="21"/>
      <c r="G31" s="21"/>
      <c r="H31" s="21"/>
      <c r="I31" s="28"/>
      <c r="J31" s="28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</row>
    <row r="32" spans="1:71" x14ac:dyDescent="0.3">
      <c r="A32" s="51">
        <v>44287</v>
      </c>
      <c r="B32" s="21"/>
      <c r="C32" s="21"/>
      <c r="D32" s="21"/>
      <c r="E32" s="22"/>
      <c r="F32" s="21"/>
      <c r="G32" s="21"/>
      <c r="H32" s="21"/>
      <c r="I32" s="28"/>
      <c r="J32" s="28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</row>
    <row r="33" spans="1:71" ht="6.75" customHeight="1" x14ac:dyDescent="0.3">
      <c r="A33" s="32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</row>
    <row r="34" spans="1:71" ht="2.25" customHeight="1" x14ac:dyDescent="0.3">
      <c r="A34" s="34"/>
      <c r="B34" s="61"/>
      <c r="C34" s="61"/>
      <c r="D34" s="61"/>
      <c r="E34" s="61"/>
      <c r="F34" s="61"/>
      <c r="G34" s="61"/>
      <c r="H34" s="61"/>
      <c r="I34" s="28"/>
      <c r="J34" s="28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</row>
    <row r="35" spans="1:71" ht="6.75" customHeight="1" x14ac:dyDescent="0.3">
      <c r="A35" s="32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</row>
    <row r="36" spans="1:71" ht="23.4" x14ac:dyDescent="0.45">
      <c r="A36" s="35"/>
      <c r="B36" s="65" t="str">
        <f>"Input Water Produced ("&amp;C10&amp;")"</f>
        <v>Input Water Produced (MG)</v>
      </c>
      <c r="C36" s="65"/>
      <c r="D36" s="65"/>
      <c r="E36" s="65"/>
      <c r="F36" s="65"/>
      <c r="G36" s="65"/>
      <c r="H36" s="65"/>
      <c r="I36" s="30"/>
      <c r="J36" s="30"/>
      <c r="K36" s="30"/>
      <c r="L36" s="30"/>
      <c r="M36" s="30"/>
      <c r="N36" s="30"/>
      <c r="O36" s="30"/>
      <c r="P36" s="30"/>
      <c r="Q36" s="49">
        <v>208717800</v>
      </c>
      <c r="R36" s="49">
        <v>233341224.62799072</v>
      </c>
      <c r="S36" s="5">
        <v>0.11797472294165003</v>
      </c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</row>
    <row r="37" spans="1:71" x14ac:dyDescent="0.3">
      <c r="A37" s="35"/>
      <c r="B37" s="60" t="s">
        <v>13</v>
      </c>
      <c r="C37" s="60"/>
      <c r="D37" s="60"/>
      <c r="E37" s="60"/>
      <c r="F37" s="60"/>
      <c r="G37" s="60"/>
      <c r="H37" s="6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</row>
    <row r="38" spans="1:71" ht="23.4" x14ac:dyDescent="0.45">
      <c r="A38" s="35"/>
      <c r="B38" s="32"/>
      <c r="C38" s="36" t="s">
        <v>2</v>
      </c>
      <c r="D38" s="37" t="s">
        <v>11</v>
      </c>
      <c r="E38" s="38"/>
      <c r="F38" s="37" t="s">
        <v>10</v>
      </c>
      <c r="G38" s="39"/>
      <c r="H38" s="32"/>
      <c r="I38" s="28"/>
      <c r="J38" s="28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</row>
    <row r="39" spans="1:71" x14ac:dyDescent="0.3">
      <c r="A39" s="35"/>
      <c r="B39" s="32"/>
      <c r="C39" s="51">
        <v>43862</v>
      </c>
      <c r="D39" s="46"/>
      <c r="E39" s="47"/>
      <c r="F39" s="46"/>
      <c r="G39" s="41"/>
      <c r="H39" s="30"/>
      <c r="I39" s="28"/>
      <c r="J39" s="28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</row>
    <row r="40" spans="1:71" x14ac:dyDescent="0.3">
      <c r="A40" s="35"/>
      <c r="B40" s="32"/>
      <c r="C40" s="51">
        <v>43891</v>
      </c>
      <c r="D40" s="46">
        <v>113.435</v>
      </c>
      <c r="E40" s="47"/>
      <c r="F40" s="46">
        <v>103.589</v>
      </c>
      <c r="G40" s="41"/>
      <c r="H40" s="30"/>
      <c r="I40" s="28"/>
      <c r="J40" s="28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</row>
    <row r="41" spans="1:71" x14ac:dyDescent="0.3">
      <c r="A41" s="35"/>
      <c r="B41" s="32"/>
      <c r="C41" s="51">
        <v>43922</v>
      </c>
      <c r="D41" s="46">
        <v>110.378</v>
      </c>
      <c r="E41" s="47"/>
      <c r="F41" s="46">
        <v>102.23399999999999</v>
      </c>
      <c r="G41" s="41"/>
      <c r="H41" s="30"/>
      <c r="I41" s="28"/>
      <c r="J41" s="28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</row>
    <row r="42" spans="1:71" x14ac:dyDescent="0.3">
      <c r="A42" s="35"/>
      <c r="B42" s="32"/>
      <c r="C42" s="51">
        <v>43952</v>
      </c>
      <c r="D42" s="46">
        <v>118.45</v>
      </c>
      <c r="E42" s="47"/>
      <c r="F42" s="46">
        <v>112.97</v>
      </c>
      <c r="G42" s="41"/>
      <c r="H42" s="30"/>
      <c r="I42" s="28"/>
      <c r="J42" s="28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</row>
    <row r="43" spans="1:71" x14ac:dyDescent="0.3">
      <c r="A43" s="35"/>
      <c r="B43" s="32"/>
      <c r="C43" s="51">
        <v>43983</v>
      </c>
      <c r="D43" s="20">
        <v>129.16560000000001</v>
      </c>
      <c r="E43" s="40"/>
      <c r="F43" s="20">
        <v>135.77420000000001</v>
      </c>
      <c r="G43" s="41"/>
      <c r="H43" s="30"/>
      <c r="I43" s="28"/>
      <c r="J43" s="28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</row>
    <row r="44" spans="1:71" x14ac:dyDescent="0.3">
      <c r="A44" s="35"/>
      <c r="B44" s="32"/>
      <c r="C44" s="51">
        <v>44013</v>
      </c>
      <c r="D44" s="20">
        <v>144.40600000000001</v>
      </c>
      <c r="E44" s="40"/>
      <c r="F44" s="20">
        <v>142.69</v>
      </c>
      <c r="G44" s="41"/>
      <c r="H44" s="30"/>
      <c r="I44" s="28"/>
      <c r="J44" s="28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</row>
    <row r="45" spans="1:71" x14ac:dyDescent="0.3">
      <c r="A45" s="35"/>
      <c r="B45" s="32"/>
      <c r="C45" s="51">
        <v>44044</v>
      </c>
      <c r="D45" s="46">
        <v>136.15799999999999</v>
      </c>
      <c r="E45" s="47"/>
      <c r="F45" s="46">
        <v>141.83500000000001</v>
      </c>
      <c r="G45" s="41"/>
      <c r="H45" s="30"/>
      <c r="I45" s="28"/>
      <c r="J45" s="28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</row>
    <row r="46" spans="1:71" x14ac:dyDescent="0.3">
      <c r="A46" s="35"/>
      <c r="B46" s="32"/>
      <c r="C46" s="51">
        <v>44075</v>
      </c>
      <c r="D46" s="46">
        <v>125.367</v>
      </c>
      <c r="E46" s="47"/>
      <c r="F46" s="46">
        <v>126.166</v>
      </c>
      <c r="G46" s="41"/>
      <c r="H46" s="30"/>
      <c r="I46" s="28"/>
      <c r="J46" s="28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</row>
    <row r="47" spans="1:71" x14ac:dyDescent="0.3">
      <c r="A47" s="35"/>
      <c r="B47" s="32"/>
      <c r="C47" s="51">
        <v>44105</v>
      </c>
      <c r="D47" s="46">
        <v>125.83</v>
      </c>
      <c r="E47" s="47"/>
      <c r="F47" s="46">
        <v>123.18</v>
      </c>
      <c r="G47" s="41"/>
      <c r="H47" s="30"/>
      <c r="I47" s="28"/>
      <c r="J47" s="28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</row>
    <row r="48" spans="1:71" x14ac:dyDescent="0.3">
      <c r="A48" s="35"/>
      <c r="B48" s="32"/>
      <c r="C48" s="51">
        <v>44136</v>
      </c>
      <c r="D48" s="46">
        <v>103.57</v>
      </c>
      <c r="E48" s="47"/>
      <c r="F48" s="46">
        <v>104.24</v>
      </c>
      <c r="G48" s="41"/>
      <c r="H48" s="30"/>
      <c r="I48" s="28"/>
      <c r="J48" s="28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</row>
    <row r="49" spans="1:71" x14ac:dyDescent="0.3">
      <c r="A49" s="35"/>
      <c r="B49" s="32"/>
      <c r="C49" s="51">
        <v>44166</v>
      </c>
      <c r="D49" s="46">
        <v>113.6</v>
      </c>
      <c r="E49" s="47"/>
      <c r="F49" s="46">
        <v>111.67</v>
      </c>
      <c r="G49" s="41"/>
      <c r="H49" s="30"/>
      <c r="I49" s="28"/>
      <c r="J49" s="28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</row>
    <row r="50" spans="1:71" x14ac:dyDescent="0.3">
      <c r="A50" s="35"/>
      <c r="B50" s="32"/>
      <c r="C50" s="51">
        <v>44197</v>
      </c>
      <c r="D50" s="46">
        <v>105.752</v>
      </c>
      <c r="E50" s="47"/>
      <c r="F50" s="46">
        <v>103.01</v>
      </c>
      <c r="G50" s="41"/>
      <c r="H50" s="30"/>
      <c r="I50" s="28"/>
      <c r="J50" s="28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</row>
    <row r="51" spans="1:71" x14ac:dyDescent="0.3">
      <c r="A51" s="35"/>
      <c r="B51" s="32"/>
      <c r="C51" s="51">
        <v>44228</v>
      </c>
      <c r="D51" s="46">
        <v>96.138000000000005</v>
      </c>
      <c r="E51" s="47"/>
      <c r="F51" s="46">
        <v>107.22</v>
      </c>
      <c r="G51" s="41"/>
      <c r="H51" s="30"/>
      <c r="I51" s="28"/>
      <c r="J51" s="28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</row>
    <row r="52" spans="1:71" x14ac:dyDescent="0.3">
      <c r="A52" s="35"/>
      <c r="B52" s="32"/>
      <c r="C52" s="51">
        <v>44256</v>
      </c>
      <c r="D52" s="46">
        <v>103.59</v>
      </c>
      <c r="E52" s="47"/>
      <c r="F52" s="46">
        <v>120.34399999999999</v>
      </c>
      <c r="G52" s="41"/>
      <c r="H52" s="30"/>
      <c r="I52" s="28"/>
      <c r="J52" s="28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</row>
    <row r="53" spans="1:71" x14ac:dyDescent="0.3">
      <c r="A53" s="35"/>
      <c r="B53" s="32"/>
      <c r="C53" s="51">
        <v>44287</v>
      </c>
      <c r="D53" s="46">
        <v>102.23399999999999</v>
      </c>
      <c r="E53" s="47"/>
      <c r="F53" s="46">
        <v>116.895</v>
      </c>
      <c r="G53" s="41"/>
      <c r="H53" s="30"/>
      <c r="I53" s="28"/>
      <c r="J53" s="28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</row>
    <row r="54" spans="1:71" x14ac:dyDescent="0.3">
      <c r="A54" s="35"/>
      <c r="B54" s="32"/>
      <c r="C54" s="51">
        <v>44317</v>
      </c>
      <c r="D54" s="46">
        <v>112.97</v>
      </c>
      <c r="E54" s="47"/>
      <c r="F54" s="46">
        <v>131.613</v>
      </c>
      <c r="G54" s="41"/>
      <c r="H54" s="30"/>
      <c r="I54" s="28"/>
      <c r="J54" s="28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</row>
    <row r="55" spans="1:71" x14ac:dyDescent="0.3">
      <c r="A55" s="35"/>
      <c r="B55" s="32"/>
      <c r="C55" s="51">
        <v>44348</v>
      </c>
      <c r="D55" s="46">
        <v>135.77420000000001</v>
      </c>
      <c r="E55" s="47"/>
      <c r="F55" s="46">
        <v>145.19399999999999</v>
      </c>
      <c r="G55" s="41"/>
      <c r="H55" s="30"/>
      <c r="I55" s="28"/>
      <c r="J55" s="28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</row>
    <row r="56" spans="1:71" x14ac:dyDescent="0.3">
      <c r="A56" s="35"/>
      <c r="B56" s="32"/>
      <c r="C56" s="51">
        <v>44378</v>
      </c>
      <c r="D56" s="46">
        <v>142.69</v>
      </c>
      <c r="E56" s="40"/>
      <c r="F56" s="20">
        <v>127.97</v>
      </c>
      <c r="G56" s="41"/>
      <c r="H56" s="30"/>
      <c r="I56" s="28"/>
      <c r="J56" s="28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</row>
    <row r="57" spans="1:71" x14ac:dyDescent="0.3">
      <c r="A57" s="35"/>
      <c r="B57" s="32"/>
      <c r="C57" s="51">
        <v>44409</v>
      </c>
      <c r="D57" s="46">
        <v>141.84</v>
      </c>
      <c r="E57" s="47"/>
      <c r="F57" s="46">
        <v>130.94300000000001</v>
      </c>
      <c r="G57" s="41"/>
      <c r="H57" s="30"/>
      <c r="I57" s="28"/>
      <c r="J57" s="28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</row>
    <row r="58" spans="1:71" x14ac:dyDescent="0.3">
      <c r="A58" s="35"/>
      <c r="B58" s="32"/>
      <c r="C58" s="51">
        <v>44440</v>
      </c>
      <c r="D58" s="46">
        <v>126.11</v>
      </c>
      <c r="E58" s="47"/>
      <c r="F58" s="46">
        <v>108.89</v>
      </c>
      <c r="G58" s="28"/>
      <c r="H58" s="28"/>
      <c r="I58" s="28"/>
      <c r="J58" s="28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</row>
    <row r="59" spans="1:71" x14ac:dyDescent="0.3">
      <c r="A59" s="35"/>
      <c r="B59" s="32"/>
      <c r="C59" s="32"/>
      <c r="D59" s="28" t="s">
        <v>43</v>
      </c>
      <c r="E59" s="28"/>
      <c r="F59" s="28"/>
      <c r="G59" s="28"/>
      <c r="H59" s="28"/>
      <c r="I59" s="28"/>
      <c r="J59" s="28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</row>
    <row r="60" spans="1:71" x14ac:dyDescent="0.3">
      <c r="A60" s="32"/>
      <c r="B60" s="32"/>
      <c r="C60" s="32"/>
      <c r="D60" s="28"/>
      <c r="E60" s="28"/>
      <c r="F60" s="28"/>
      <c r="G60" s="28"/>
      <c r="H60" s="28"/>
      <c r="I60" s="28"/>
      <c r="J60" s="28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</row>
    <row r="61" spans="1:71" x14ac:dyDescent="0.3">
      <c r="A61" s="32"/>
      <c r="B61" s="32"/>
      <c r="C61" s="32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</row>
    <row r="62" spans="1:71" x14ac:dyDescent="0.3">
      <c r="A62" s="32"/>
      <c r="B62" s="32"/>
      <c r="C62" s="32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</row>
    <row r="63" spans="1:71" x14ac:dyDescent="0.3">
      <c r="A63" s="32"/>
      <c r="B63" s="32"/>
      <c r="C63" s="32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</row>
    <row r="64" spans="1:71" x14ac:dyDescent="0.3">
      <c r="A64" s="32"/>
      <c r="B64" s="32"/>
      <c r="C64" s="32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</row>
    <row r="65" spans="1:71" x14ac:dyDescent="0.3">
      <c r="A65" s="32"/>
      <c r="B65" s="32"/>
      <c r="C65" s="32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</row>
    <row r="66" spans="1:71" x14ac:dyDescent="0.3">
      <c r="A66" s="32"/>
      <c r="B66" s="32"/>
      <c r="C66" s="32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</row>
    <row r="67" spans="1:71" x14ac:dyDescent="0.3">
      <c r="A67" s="32"/>
      <c r="B67" s="32"/>
      <c r="C67" s="32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</row>
    <row r="68" spans="1:71" x14ac:dyDescent="0.3">
      <c r="A68" s="32"/>
      <c r="B68" s="32"/>
      <c r="C68" s="32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</row>
    <row r="69" spans="1:71" x14ac:dyDescent="0.3">
      <c r="A69" s="32"/>
      <c r="B69" s="32"/>
      <c r="C69" s="32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</row>
    <row r="70" spans="1:71" x14ac:dyDescent="0.3">
      <c r="A70" s="32"/>
      <c r="B70" s="32"/>
      <c r="C70" s="32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</row>
    <row r="71" spans="1:71" x14ac:dyDescent="0.3">
      <c r="A71" s="32"/>
      <c r="B71" s="32"/>
      <c r="C71" s="32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</row>
    <row r="72" spans="1:71" x14ac:dyDescent="0.3">
      <c r="A72" s="32"/>
      <c r="B72" s="32"/>
      <c r="C72" s="32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</row>
    <row r="73" spans="1:71" x14ac:dyDescent="0.3">
      <c r="A73" s="32"/>
      <c r="B73" s="32"/>
      <c r="C73" s="32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</row>
    <row r="74" spans="1:71" x14ac:dyDescent="0.3">
      <c r="A74" s="32"/>
      <c r="B74" s="32"/>
      <c r="C74" s="32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</row>
    <row r="75" spans="1:71" x14ac:dyDescent="0.3">
      <c r="A75" s="32"/>
      <c r="B75" s="32"/>
      <c r="C75" s="32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</row>
    <row r="76" spans="1:71" x14ac:dyDescent="0.3">
      <c r="A76" s="32"/>
      <c r="B76" s="32"/>
      <c r="C76" s="32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</row>
    <row r="77" spans="1:71" x14ac:dyDescent="0.3">
      <c r="A77" s="32"/>
      <c r="B77" s="32"/>
      <c r="C77" s="32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</row>
    <row r="78" spans="1:71" x14ac:dyDescent="0.3">
      <c r="A78" s="32"/>
      <c r="B78" s="32"/>
      <c r="C78" s="32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</row>
    <row r="79" spans="1:71" x14ac:dyDescent="0.3">
      <c r="A79" s="32"/>
      <c r="B79" s="32"/>
      <c r="C79" s="32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30"/>
      <c r="BQ79" s="30"/>
      <c r="BR79" s="30"/>
      <c r="BS79" s="30"/>
    </row>
    <row r="80" spans="1:71" x14ac:dyDescent="0.3">
      <c r="A80" s="32"/>
      <c r="B80" s="32"/>
      <c r="C80" s="32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30"/>
      <c r="BQ80" s="30"/>
      <c r="BR80" s="30"/>
      <c r="BS80" s="30"/>
    </row>
    <row r="81" spans="1:71" x14ac:dyDescent="0.3">
      <c r="A81" s="32"/>
      <c r="B81" s="32"/>
      <c r="C81" s="32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30"/>
      <c r="BQ81" s="30"/>
      <c r="BR81" s="30"/>
      <c r="BS81" s="30"/>
    </row>
    <row r="82" spans="1:71" x14ac:dyDescent="0.3">
      <c r="A82" s="32"/>
      <c r="B82" s="32"/>
      <c r="C82" s="32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30"/>
      <c r="BQ82" s="30"/>
      <c r="BR82" s="30"/>
      <c r="BS82" s="30"/>
    </row>
    <row r="83" spans="1:71" x14ac:dyDescent="0.3">
      <c r="A83" s="32"/>
      <c r="B83" s="32"/>
      <c r="C83" s="32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30"/>
      <c r="BQ83" s="30"/>
      <c r="BR83" s="30"/>
      <c r="BS83" s="30"/>
    </row>
    <row r="84" spans="1:71" x14ac:dyDescent="0.3">
      <c r="A84" s="32"/>
      <c r="B84" s="32"/>
      <c r="C84" s="32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</row>
    <row r="85" spans="1:71" x14ac:dyDescent="0.3"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30"/>
      <c r="BQ85" s="30"/>
      <c r="BR85" s="30"/>
      <c r="BS85" s="30"/>
    </row>
    <row r="86" spans="1:71" x14ac:dyDescent="0.3"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30"/>
      <c r="BQ86" s="30"/>
      <c r="BR86" s="30"/>
      <c r="BS86" s="30"/>
    </row>
    <row r="87" spans="1:71" x14ac:dyDescent="0.3"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30"/>
      <c r="BQ87" s="30"/>
      <c r="BR87" s="30"/>
      <c r="BS87" s="30"/>
    </row>
    <row r="88" spans="1:71" x14ac:dyDescent="0.3"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30"/>
      <c r="BQ88" s="30"/>
      <c r="BR88" s="30"/>
      <c r="BS88" s="30"/>
    </row>
    <row r="89" spans="1:71" x14ac:dyDescent="0.3"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30"/>
      <c r="BQ89" s="30"/>
      <c r="BR89" s="30"/>
      <c r="BS89" s="30"/>
    </row>
    <row r="90" spans="1:71" x14ac:dyDescent="0.3"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30"/>
      <c r="BQ90" s="30"/>
      <c r="BR90" s="30"/>
      <c r="BS90" s="30"/>
    </row>
    <row r="91" spans="1:71" x14ac:dyDescent="0.3"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R91" s="30"/>
      <c r="BS91" s="30"/>
    </row>
    <row r="92" spans="1:71" x14ac:dyDescent="0.3"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30"/>
      <c r="BQ92" s="30"/>
      <c r="BR92" s="30"/>
      <c r="BS92" s="30"/>
    </row>
    <row r="93" spans="1:71" x14ac:dyDescent="0.3"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30"/>
      <c r="BQ93" s="30"/>
      <c r="BR93" s="30"/>
      <c r="BS93" s="30"/>
    </row>
    <row r="94" spans="1:71" x14ac:dyDescent="0.3"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30"/>
      <c r="BQ94" s="30"/>
      <c r="BR94" s="30"/>
      <c r="BS94" s="30"/>
    </row>
    <row r="95" spans="1:71" x14ac:dyDescent="0.3"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30"/>
      <c r="BQ95" s="30"/>
      <c r="BR95" s="30"/>
      <c r="BS95" s="30"/>
    </row>
    <row r="96" spans="1:71" x14ac:dyDescent="0.3"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0"/>
      <c r="BG96" s="30"/>
      <c r="BH96" s="30"/>
      <c r="BI96" s="30"/>
      <c r="BJ96" s="30"/>
      <c r="BK96" s="30"/>
      <c r="BL96" s="30"/>
      <c r="BM96" s="30"/>
      <c r="BN96" s="30"/>
      <c r="BO96" s="30"/>
      <c r="BP96" s="30"/>
      <c r="BQ96" s="30"/>
      <c r="BR96" s="30"/>
      <c r="BS96" s="30"/>
    </row>
    <row r="97" spans="9:71" x14ac:dyDescent="0.3"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  <c r="BP97" s="30"/>
      <c r="BQ97" s="30"/>
      <c r="BR97" s="30"/>
      <c r="BS97" s="30"/>
    </row>
    <row r="98" spans="9:71" x14ac:dyDescent="0.3"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30"/>
      <c r="BQ98" s="30"/>
      <c r="BR98" s="30"/>
      <c r="BS98" s="30"/>
    </row>
    <row r="99" spans="9:71" x14ac:dyDescent="0.3"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30"/>
      <c r="BQ99" s="30"/>
      <c r="BR99" s="30"/>
      <c r="BS99" s="30"/>
    </row>
    <row r="100" spans="9:71" x14ac:dyDescent="0.3"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  <c r="BM100" s="30"/>
      <c r="BN100" s="30"/>
      <c r="BO100" s="30"/>
      <c r="BP100" s="30"/>
      <c r="BQ100" s="30"/>
      <c r="BR100" s="30"/>
      <c r="BS100" s="30"/>
    </row>
    <row r="101" spans="9:71" x14ac:dyDescent="0.3"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  <c r="BG101" s="30"/>
      <c r="BH101" s="30"/>
      <c r="BI101" s="30"/>
      <c r="BJ101" s="30"/>
      <c r="BK101" s="30"/>
      <c r="BL101" s="30"/>
      <c r="BM101" s="30"/>
      <c r="BN101" s="30"/>
      <c r="BO101" s="30"/>
      <c r="BP101" s="30"/>
      <c r="BQ101" s="30"/>
      <c r="BR101" s="30"/>
      <c r="BS101" s="30"/>
    </row>
    <row r="102" spans="9:71" x14ac:dyDescent="0.3"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0"/>
      <c r="BG102" s="30"/>
      <c r="BH102" s="30"/>
      <c r="BI102" s="30"/>
      <c r="BJ102" s="30"/>
      <c r="BK102" s="30"/>
      <c r="BL102" s="30"/>
      <c r="BM102" s="30"/>
      <c r="BN102" s="30"/>
      <c r="BO102" s="30"/>
      <c r="BP102" s="30"/>
      <c r="BQ102" s="30"/>
      <c r="BR102" s="30"/>
      <c r="BS102" s="30"/>
    </row>
    <row r="103" spans="9:71" x14ac:dyDescent="0.3"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30"/>
      <c r="BJ103" s="30"/>
      <c r="BK103" s="30"/>
      <c r="BL103" s="30"/>
      <c r="BM103" s="30"/>
      <c r="BN103" s="30"/>
      <c r="BO103" s="30"/>
      <c r="BP103" s="30"/>
      <c r="BQ103" s="30"/>
      <c r="BR103" s="30"/>
      <c r="BS103" s="30"/>
    </row>
    <row r="104" spans="9:71" x14ac:dyDescent="0.3"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  <c r="BJ104" s="30"/>
      <c r="BK104" s="30"/>
      <c r="BL104" s="30"/>
      <c r="BM104" s="30"/>
      <c r="BN104" s="30"/>
      <c r="BO104" s="30"/>
      <c r="BP104" s="30"/>
      <c r="BQ104" s="30"/>
      <c r="BR104" s="30"/>
      <c r="BS104" s="30"/>
    </row>
    <row r="105" spans="9:71" x14ac:dyDescent="0.3"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  <c r="BH105" s="30"/>
      <c r="BI105" s="30"/>
      <c r="BJ105" s="30"/>
      <c r="BK105" s="30"/>
      <c r="BL105" s="30"/>
      <c r="BM105" s="30"/>
      <c r="BN105" s="30"/>
      <c r="BO105" s="30"/>
      <c r="BP105" s="30"/>
      <c r="BQ105" s="30"/>
      <c r="BR105" s="30"/>
      <c r="BS105" s="30"/>
    </row>
    <row r="106" spans="9:71" x14ac:dyDescent="0.3"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0"/>
      <c r="BG106" s="30"/>
      <c r="BH106" s="30"/>
      <c r="BI106" s="30"/>
      <c r="BJ106" s="30"/>
      <c r="BK106" s="30"/>
      <c r="BL106" s="30"/>
      <c r="BM106" s="30"/>
      <c r="BN106" s="30"/>
      <c r="BO106" s="30"/>
      <c r="BP106" s="30"/>
      <c r="BQ106" s="30"/>
      <c r="BR106" s="30"/>
      <c r="BS106" s="30"/>
    </row>
    <row r="107" spans="9:71" x14ac:dyDescent="0.3"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  <c r="BE107" s="30"/>
      <c r="BF107" s="30"/>
      <c r="BG107" s="30"/>
      <c r="BH107" s="30"/>
      <c r="BI107" s="30"/>
      <c r="BJ107" s="30"/>
      <c r="BK107" s="30"/>
      <c r="BL107" s="30"/>
      <c r="BM107" s="30"/>
      <c r="BN107" s="30"/>
      <c r="BO107" s="30"/>
      <c r="BP107" s="30"/>
      <c r="BQ107" s="30"/>
      <c r="BR107" s="30"/>
      <c r="BS107" s="30"/>
    </row>
    <row r="108" spans="9:71" x14ac:dyDescent="0.3"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  <c r="BF108" s="30"/>
      <c r="BG108" s="30"/>
      <c r="BH108" s="30"/>
      <c r="BI108" s="30"/>
      <c r="BJ108" s="30"/>
      <c r="BK108" s="30"/>
      <c r="BL108" s="30"/>
      <c r="BM108" s="30"/>
      <c r="BN108" s="30"/>
      <c r="BO108" s="30"/>
      <c r="BP108" s="30"/>
      <c r="BQ108" s="30"/>
      <c r="BR108" s="30"/>
      <c r="BS108" s="30"/>
    </row>
    <row r="109" spans="9:71" x14ac:dyDescent="0.3"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  <c r="BF109" s="30"/>
      <c r="BG109" s="30"/>
      <c r="BH109" s="30"/>
      <c r="BI109" s="30"/>
      <c r="BJ109" s="30"/>
      <c r="BK109" s="30"/>
      <c r="BL109" s="30"/>
      <c r="BM109" s="30"/>
      <c r="BN109" s="30"/>
      <c r="BO109" s="30"/>
      <c r="BP109" s="30"/>
      <c r="BQ109" s="30"/>
      <c r="BR109" s="30"/>
      <c r="BS109" s="30"/>
    </row>
    <row r="110" spans="9:71" x14ac:dyDescent="0.3"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0"/>
      <c r="BG110" s="30"/>
      <c r="BH110" s="30"/>
      <c r="BI110" s="30"/>
      <c r="BJ110" s="30"/>
      <c r="BK110" s="30"/>
      <c r="BL110" s="30"/>
      <c r="BM110" s="30"/>
      <c r="BN110" s="30"/>
      <c r="BO110" s="30"/>
      <c r="BP110" s="30"/>
      <c r="BQ110" s="30"/>
      <c r="BR110" s="30"/>
      <c r="BS110" s="30"/>
    </row>
    <row r="111" spans="9:71" x14ac:dyDescent="0.3"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0"/>
      <c r="BG111" s="30"/>
      <c r="BH111" s="30"/>
      <c r="BI111" s="30"/>
      <c r="BJ111" s="30"/>
      <c r="BK111" s="30"/>
      <c r="BL111" s="30"/>
      <c r="BM111" s="30"/>
      <c r="BN111" s="30"/>
      <c r="BO111" s="30"/>
      <c r="BP111" s="30"/>
      <c r="BQ111" s="30"/>
      <c r="BR111" s="30"/>
      <c r="BS111" s="30"/>
    </row>
    <row r="112" spans="9:71" x14ac:dyDescent="0.3"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  <c r="BF112" s="30"/>
      <c r="BG112" s="30"/>
      <c r="BH112" s="30"/>
      <c r="BI112" s="30"/>
      <c r="BJ112" s="30"/>
      <c r="BK112" s="30"/>
      <c r="BL112" s="30"/>
      <c r="BM112" s="30"/>
      <c r="BN112" s="30"/>
      <c r="BO112" s="30"/>
      <c r="BP112" s="30"/>
      <c r="BQ112" s="30"/>
      <c r="BR112" s="30"/>
      <c r="BS112" s="30"/>
    </row>
    <row r="113" spans="9:71" x14ac:dyDescent="0.3"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  <c r="BE113" s="30"/>
      <c r="BF113" s="30"/>
      <c r="BG113" s="30"/>
      <c r="BH113" s="30"/>
      <c r="BI113" s="30"/>
      <c r="BJ113" s="30"/>
      <c r="BK113" s="30"/>
      <c r="BL113" s="30"/>
      <c r="BM113" s="30"/>
      <c r="BN113" s="30"/>
      <c r="BO113" s="30"/>
      <c r="BP113" s="30"/>
      <c r="BQ113" s="30"/>
      <c r="BR113" s="30"/>
      <c r="BS113" s="30"/>
    </row>
    <row r="114" spans="9:71" x14ac:dyDescent="0.3"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  <c r="AT114" s="30"/>
      <c r="AU114" s="30"/>
      <c r="AV114" s="30"/>
      <c r="AW114" s="30"/>
      <c r="AX114" s="30"/>
      <c r="AY114" s="30"/>
      <c r="AZ114" s="30"/>
      <c r="BA114" s="30"/>
      <c r="BB114" s="30"/>
      <c r="BC114" s="30"/>
      <c r="BD114" s="30"/>
      <c r="BE114" s="30"/>
      <c r="BF114" s="30"/>
      <c r="BG114" s="30"/>
      <c r="BH114" s="30"/>
      <c r="BI114" s="30"/>
      <c r="BJ114" s="30"/>
      <c r="BK114" s="30"/>
      <c r="BL114" s="30"/>
      <c r="BM114" s="30"/>
      <c r="BN114" s="30"/>
      <c r="BO114" s="30"/>
      <c r="BP114" s="30"/>
      <c r="BQ114" s="30"/>
      <c r="BR114" s="30"/>
      <c r="BS114" s="30"/>
    </row>
    <row r="115" spans="9:71" x14ac:dyDescent="0.3"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  <c r="BF115" s="30"/>
      <c r="BG115" s="30"/>
      <c r="BH115" s="30"/>
      <c r="BI115" s="30"/>
      <c r="BJ115" s="30"/>
      <c r="BK115" s="30"/>
      <c r="BL115" s="30"/>
      <c r="BM115" s="30"/>
      <c r="BN115" s="30"/>
      <c r="BO115" s="30"/>
      <c r="BP115" s="30"/>
      <c r="BQ115" s="30"/>
      <c r="BR115" s="30"/>
      <c r="BS115" s="30"/>
    </row>
    <row r="116" spans="9:71" x14ac:dyDescent="0.3"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  <c r="BF116" s="30"/>
      <c r="BG116" s="30"/>
      <c r="BH116" s="30"/>
      <c r="BI116" s="30"/>
      <c r="BJ116" s="30"/>
      <c r="BK116" s="30"/>
      <c r="BL116" s="30"/>
      <c r="BM116" s="30"/>
      <c r="BN116" s="30"/>
      <c r="BO116" s="30"/>
      <c r="BP116" s="30"/>
      <c r="BQ116" s="30"/>
      <c r="BR116" s="30"/>
      <c r="BS116" s="30"/>
    </row>
    <row r="117" spans="9:71" x14ac:dyDescent="0.3"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30"/>
      <c r="BE117" s="30"/>
      <c r="BF117" s="30"/>
      <c r="BG117" s="30"/>
      <c r="BH117" s="30"/>
      <c r="BI117" s="30"/>
      <c r="BJ117" s="30"/>
      <c r="BK117" s="30"/>
      <c r="BL117" s="30"/>
      <c r="BM117" s="30"/>
      <c r="BN117" s="30"/>
      <c r="BO117" s="30"/>
      <c r="BP117" s="30"/>
      <c r="BQ117" s="30"/>
      <c r="BR117" s="30"/>
      <c r="BS117" s="30"/>
    </row>
    <row r="118" spans="9:71" x14ac:dyDescent="0.3"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30"/>
      <c r="BE118" s="30"/>
      <c r="BF118" s="30"/>
      <c r="BG118" s="30"/>
      <c r="BH118" s="30"/>
      <c r="BI118" s="30"/>
      <c r="BJ118" s="30"/>
      <c r="BK118" s="30"/>
      <c r="BL118" s="30"/>
      <c r="BM118" s="30"/>
      <c r="BN118" s="30"/>
      <c r="BO118" s="30"/>
      <c r="BP118" s="30"/>
      <c r="BQ118" s="30"/>
      <c r="BR118" s="30"/>
      <c r="BS118" s="30"/>
    </row>
    <row r="119" spans="9:71" x14ac:dyDescent="0.3"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  <c r="BE119" s="30"/>
      <c r="BF119" s="30"/>
      <c r="BG119" s="30"/>
      <c r="BH119" s="30"/>
      <c r="BI119" s="30"/>
      <c r="BJ119" s="30"/>
      <c r="BK119" s="30"/>
      <c r="BL119" s="30"/>
      <c r="BM119" s="30"/>
      <c r="BN119" s="30"/>
      <c r="BO119" s="30"/>
      <c r="BP119" s="30"/>
      <c r="BQ119" s="30"/>
      <c r="BR119" s="30"/>
      <c r="BS119" s="30"/>
    </row>
    <row r="120" spans="9:71" x14ac:dyDescent="0.3"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  <c r="BE120" s="30"/>
      <c r="BF120" s="30"/>
      <c r="BG120" s="30"/>
      <c r="BH120" s="30"/>
      <c r="BI120" s="30"/>
      <c r="BJ120" s="30"/>
      <c r="BK120" s="30"/>
      <c r="BL120" s="30"/>
      <c r="BM120" s="30"/>
      <c r="BN120" s="30"/>
      <c r="BO120" s="30"/>
      <c r="BP120" s="30"/>
      <c r="BQ120" s="30"/>
      <c r="BR120" s="30"/>
      <c r="BS120" s="30"/>
    </row>
    <row r="121" spans="9:71" x14ac:dyDescent="0.3"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  <c r="BE121" s="30"/>
      <c r="BF121" s="30"/>
      <c r="BG121" s="30"/>
      <c r="BH121" s="30"/>
      <c r="BI121" s="30"/>
      <c r="BJ121" s="30"/>
      <c r="BK121" s="30"/>
      <c r="BL121" s="30"/>
      <c r="BM121" s="30"/>
      <c r="BN121" s="30"/>
      <c r="BO121" s="30"/>
      <c r="BP121" s="30"/>
      <c r="BQ121" s="30"/>
      <c r="BR121" s="30"/>
      <c r="BS121" s="30"/>
    </row>
    <row r="122" spans="9:71" x14ac:dyDescent="0.3"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AX122" s="30"/>
      <c r="AY122" s="30"/>
      <c r="AZ122" s="30"/>
      <c r="BA122" s="30"/>
      <c r="BB122" s="30"/>
      <c r="BC122" s="30"/>
      <c r="BD122" s="30"/>
      <c r="BE122" s="30"/>
      <c r="BF122" s="30"/>
      <c r="BG122" s="30"/>
      <c r="BH122" s="30"/>
      <c r="BI122" s="30"/>
      <c r="BJ122" s="30"/>
      <c r="BK122" s="30"/>
      <c r="BL122" s="30"/>
      <c r="BM122" s="30"/>
      <c r="BN122" s="30"/>
      <c r="BO122" s="30"/>
      <c r="BP122" s="30"/>
      <c r="BQ122" s="30"/>
      <c r="BR122" s="30"/>
      <c r="BS122" s="30"/>
    </row>
    <row r="123" spans="9:71" x14ac:dyDescent="0.3"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30"/>
      <c r="AX123" s="30"/>
      <c r="AY123" s="30"/>
      <c r="AZ123" s="30"/>
      <c r="BA123" s="30"/>
      <c r="BB123" s="30"/>
      <c r="BC123" s="30"/>
      <c r="BD123" s="30"/>
      <c r="BE123" s="30"/>
      <c r="BF123" s="30"/>
      <c r="BG123" s="30"/>
      <c r="BH123" s="30"/>
      <c r="BI123" s="30"/>
      <c r="BJ123" s="30"/>
      <c r="BK123" s="30"/>
      <c r="BL123" s="30"/>
      <c r="BM123" s="30"/>
      <c r="BN123" s="30"/>
      <c r="BO123" s="30"/>
      <c r="BP123" s="30"/>
      <c r="BQ123" s="30"/>
      <c r="BR123" s="30"/>
      <c r="BS123" s="30"/>
    </row>
    <row r="124" spans="9:71" x14ac:dyDescent="0.3"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  <c r="AS124" s="30"/>
      <c r="AT124" s="30"/>
      <c r="AU124" s="30"/>
      <c r="AV124" s="30"/>
      <c r="AW124" s="30"/>
      <c r="AX124" s="30"/>
      <c r="AY124" s="30"/>
      <c r="AZ124" s="30"/>
      <c r="BA124" s="30"/>
      <c r="BB124" s="30"/>
      <c r="BC124" s="30"/>
      <c r="BD124" s="30"/>
      <c r="BE124" s="30"/>
      <c r="BF124" s="30"/>
      <c r="BG124" s="30"/>
      <c r="BH124" s="30"/>
      <c r="BI124" s="30"/>
      <c r="BJ124" s="30"/>
      <c r="BK124" s="30"/>
      <c r="BL124" s="30"/>
      <c r="BM124" s="30"/>
      <c r="BN124" s="30"/>
      <c r="BO124" s="30"/>
      <c r="BP124" s="30"/>
      <c r="BQ124" s="30"/>
      <c r="BR124" s="30"/>
      <c r="BS124" s="30"/>
    </row>
    <row r="125" spans="9:71" x14ac:dyDescent="0.3"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30"/>
      <c r="AX125" s="30"/>
      <c r="AY125" s="30"/>
      <c r="AZ125" s="30"/>
      <c r="BA125" s="30"/>
      <c r="BB125" s="30"/>
      <c r="BC125" s="30"/>
      <c r="BD125" s="30"/>
      <c r="BE125" s="30"/>
      <c r="BF125" s="30"/>
      <c r="BG125" s="30"/>
      <c r="BH125" s="30"/>
      <c r="BI125" s="30"/>
      <c r="BJ125" s="30"/>
      <c r="BK125" s="30"/>
      <c r="BL125" s="30"/>
      <c r="BM125" s="30"/>
      <c r="BN125" s="30"/>
      <c r="BO125" s="30"/>
      <c r="BP125" s="30"/>
      <c r="BQ125" s="30"/>
      <c r="BR125" s="30"/>
      <c r="BS125" s="30"/>
    </row>
    <row r="126" spans="9:71" x14ac:dyDescent="0.3"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  <c r="AX126" s="30"/>
      <c r="AY126" s="30"/>
      <c r="AZ126" s="30"/>
      <c r="BA126" s="30"/>
      <c r="BB126" s="30"/>
      <c r="BC126" s="30"/>
      <c r="BD126" s="30"/>
      <c r="BE126" s="30"/>
      <c r="BF126" s="30"/>
      <c r="BG126" s="30"/>
      <c r="BH126" s="30"/>
      <c r="BI126" s="30"/>
      <c r="BJ126" s="30"/>
      <c r="BK126" s="30"/>
      <c r="BL126" s="30"/>
      <c r="BM126" s="30"/>
      <c r="BN126" s="30"/>
      <c r="BO126" s="30"/>
      <c r="BP126" s="30"/>
      <c r="BQ126" s="30"/>
      <c r="BR126" s="30"/>
      <c r="BS126" s="30"/>
    </row>
    <row r="127" spans="9:71" x14ac:dyDescent="0.3"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  <c r="AS127" s="30"/>
      <c r="AT127" s="30"/>
      <c r="AU127" s="30"/>
      <c r="AV127" s="30"/>
      <c r="AW127" s="30"/>
      <c r="AX127" s="30"/>
      <c r="AY127" s="30"/>
      <c r="AZ127" s="30"/>
      <c r="BA127" s="30"/>
      <c r="BB127" s="30"/>
      <c r="BC127" s="30"/>
      <c r="BD127" s="30"/>
      <c r="BE127" s="30"/>
      <c r="BF127" s="30"/>
      <c r="BG127" s="30"/>
      <c r="BH127" s="30"/>
      <c r="BI127" s="30"/>
      <c r="BJ127" s="30"/>
      <c r="BK127" s="30"/>
      <c r="BL127" s="30"/>
      <c r="BM127" s="30"/>
      <c r="BN127" s="30"/>
      <c r="BO127" s="30"/>
      <c r="BP127" s="30"/>
      <c r="BQ127" s="30"/>
      <c r="BR127" s="30"/>
      <c r="BS127" s="30"/>
    </row>
    <row r="128" spans="9:71" x14ac:dyDescent="0.3"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  <c r="AJ128" s="30"/>
      <c r="AK128" s="30"/>
      <c r="AL128" s="30"/>
      <c r="AM128" s="30"/>
      <c r="AN128" s="30"/>
      <c r="AO128" s="30"/>
      <c r="AP128" s="30"/>
      <c r="AQ128" s="30"/>
      <c r="AR128" s="30"/>
      <c r="AS128" s="30"/>
      <c r="AT128" s="30"/>
      <c r="AU128" s="30"/>
      <c r="AV128" s="30"/>
      <c r="AW128" s="30"/>
      <c r="AX128" s="30"/>
      <c r="AY128" s="30"/>
      <c r="AZ128" s="30"/>
      <c r="BA128" s="30"/>
      <c r="BB128" s="30"/>
      <c r="BC128" s="30"/>
      <c r="BD128" s="30"/>
      <c r="BE128" s="30"/>
      <c r="BF128" s="30"/>
      <c r="BG128" s="30"/>
      <c r="BH128" s="30"/>
      <c r="BI128" s="30"/>
      <c r="BJ128" s="30"/>
      <c r="BK128" s="30"/>
      <c r="BL128" s="30"/>
      <c r="BM128" s="30"/>
      <c r="BN128" s="30"/>
      <c r="BO128" s="30"/>
      <c r="BP128" s="30"/>
      <c r="BQ128" s="30"/>
      <c r="BR128" s="30"/>
      <c r="BS128" s="30"/>
    </row>
    <row r="129" spans="9:71" x14ac:dyDescent="0.3"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  <c r="AP129" s="30"/>
      <c r="AQ129" s="30"/>
      <c r="AR129" s="30"/>
      <c r="AS129" s="30"/>
      <c r="AT129" s="30"/>
      <c r="AU129" s="30"/>
      <c r="AV129" s="30"/>
      <c r="AW129" s="30"/>
      <c r="AX129" s="30"/>
      <c r="AY129" s="30"/>
      <c r="AZ129" s="30"/>
      <c r="BA129" s="30"/>
      <c r="BB129" s="30"/>
      <c r="BC129" s="30"/>
      <c r="BD129" s="30"/>
      <c r="BE129" s="30"/>
      <c r="BF129" s="30"/>
      <c r="BG129" s="30"/>
      <c r="BH129" s="30"/>
      <c r="BI129" s="30"/>
      <c r="BJ129" s="30"/>
      <c r="BK129" s="30"/>
      <c r="BL129" s="30"/>
      <c r="BM129" s="30"/>
      <c r="BN129" s="30"/>
      <c r="BO129" s="30"/>
      <c r="BP129" s="30"/>
      <c r="BQ129" s="30"/>
      <c r="BR129" s="30"/>
      <c r="BS129" s="30"/>
    </row>
    <row r="130" spans="9:71" x14ac:dyDescent="0.3"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/>
      <c r="AO130" s="30"/>
      <c r="AP130" s="30"/>
      <c r="AQ130" s="30"/>
      <c r="AR130" s="30"/>
      <c r="AS130" s="30"/>
      <c r="AT130" s="30"/>
      <c r="AU130" s="30"/>
      <c r="AV130" s="30"/>
      <c r="AW130" s="30"/>
      <c r="AX130" s="30"/>
      <c r="AY130" s="30"/>
      <c r="AZ130" s="30"/>
      <c r="BA130" s="30"/>
      <c r="BB130" s="30"/>
      <c r="BC130" s="30"/>
      <c r="BD130" s="30"/>
      <c r="BE130" s="30"/>
      <c r="BF130" s="30"/>
      <c r="BG130" s="30"/>
      <c r="BH130" s="30"/>
      <c r="BI130" s="30"/>
      <c r="BJ130" s="30"/>
      <c r="BK130" s="30"/>
      <c r="BL130" s="30"/>
      <c r="BM130" s="30"/>
      <c r="BN130" s="30"/>
      <c r="BO130" s="30"/>
      <c r="BP130" s="30"/>
      <c r="BQ130" s="30"/>
      <c r="BR130" s="30"/>
      <c r="BS130" s="30"/>
    </row>
    <row r="131" spans="9:71" x14ac:dyDescent="0.3"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  <c r="AP131" s="30"/>
      <c r="AQ131" s="30"/>
      <c r="AR131" s="30"/>
      <c r="AS131" s="30"/>
      <c r="AT131" s="30"/>
      <c r="AU131" s="30"/>
      <c r="AV131" s="30"/>
      <c r="AW131" s="30"/>
      <c r="AX131" s="30"/>
      <c r="AY131" s="30"/>
      <c r="AZ131" s="30"/>
      <c r="BA131" s="30"/>
      <c r="BB131" s="30"/>
      <c r="BC131" s="30"/>
      <c r="BD131" s="30"/>
      <c r="BE131" s="30"/>
      <c r="BF131" s="30"/>
      <c r="BG131" s="30"/>
      <c r="BH131" s="30"/>
      <c r="BI131" s="30"/>
      <c r="BJ131" s="30"/>
      <c r="BK131" s="30"/>
      <c r="BL131" s="30"/>
      <c r="BM131" s="30"/>
      <c r="BN131" s="30"/>
      <c r="BO131" s="30"/>
      <c r="BP131" s="30"/>
      <c r="BQ131" s="30"/>
      <c r="BR131" s="30"/>
      <c r="BS131" s="30"/>
    </row>
    <row r="132" spans="9:71" x14ac:dyDescent="0.3"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  <c r="AQ132" s="30"/>
      <c r="AR132" s="30"/>
      <c r="AS132" s="30"/>
      <c r="AT132" s="30"/>
      <c r="AU132" s="30"/>
      <c r="AV132" s="30"/>
      <c r="AW132" s="30"/>
      <c r="AX132" s="30"/>
      <c r="AY132" s="30"/>
      <c r="AZ132" s="30"/>
      <c r="BA132" s="30"/>
      <c r="BB132" s="30"/>
      <c r="BC132" s="30"/>
      <c r="BD132" s="30"/>
      <c r="BE132" s="30"/>
      <c r="BF132" s="30"/>
      <c r="BG132" s="30"/>
      <c r="BH132" s="30"/>
      <c r="BI132" s="30"/>
      <c r="BJ132" s="30"/>
      <c r="BK132" s="30"/>
      <c r="BL132" s="30"/>
      <c r="BM132" s="30"/>
      <c r="BN132" s="30"/>
      <c r="BO132" s="30"/>
      <c r="BP132" s="30"/>
      <c r="BQ132" s="30"/>
      <c r="BR132" s="30"/>
      <c r="BS132" s="30"/>
    </row>
    <row r="133" spans="9:71" x14ac:dyDescent="0.3"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  <c r="AP133" s="30"/>
      <c r="AQ133" s="30"/>
      <c r="AR133" s="30"/>
      <c r="AS133" s="30"/>
      <c r="AT133" s="30"/>
      <c r="AU133" s="30"/>
      <c r="AV133" s="30"/>
      <c r="AW133" s="30"/>
      <c r="AX133" s="30"/>
      <c r="AY133" s="30"/>
      <c r="AZ133" s="30"/>
      <c r="BA133" s="30"/>
      <c r="BB133" s="30"/>
      <c r="BC133" s="30"/>
      <c r="BD133" s="30"/>
      <c r="BE133" s="30"/>
      <c r="BF133" s="30"/>
      <c r="BG133" s="30"/>
      <c r="BH133" s="30"/>
      <c r="BI133" s="30"/>
      <c r="BJ133" s="30"/>
      <c r="BK133" s="30"/>
      <c r="BL133" s="30"/>
      <c r="BM133" s="30"/>
      <c r="BN133" s="30"/>
      <c r="BO133" s="30"/>
      <c r="BP133" s="30"/>
      <c r="BQ133" s="30"/>
      <c r="BR133" s="30"/>
      <c r="BS133" s="30"/>
    </row>
    <row r="134" spans="9:71" x14ac:dyDescent="0.3"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  <c r="AR134" s="30"/>
      <c r="AS134" s="30"/>
      <c r="AT134" s="30"/>
      <c r="AU134" s="30"/>
      <c r="AV134" s="30"/>
      <c r="AW134" s="30"/>
      <c r="AX134" s="30"/>
      <c r="AY134" s="30"/>
      <c r="AZ134" s="30"/>
      <c r="BA134" s="30"/>
      <c r="BB134" s="30"/>
      <c r="BC134" s="30"/>
      <c r="BD134" s="30"/>
      <c r="BE134" s="30"/>
      <c r="BF134" s="30"/>
      <c r="BG134" s="30"/>
      <c r="BH134" s="30"/>
      <c r="BI134" s="30"/>
      <c r="BJ134" s="30"/>
      <c r="BK134" s="30"/>
      <c r="BL134" s="30"/>
      <c r="BM134" s="30"/>
      <c r="BN134" s="30"/>
      <c r="BO134" s="30"/>
      <c r="BP134" s="30"/>
      <c r="BQ134" s="30"/>
      <c r="BR134" s="30"/>
      <c r="BS134" s="30"/>
    </row>
    <row r="135" spans="9:71" x14ac:dyDescent="0.3"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  <c r="AT135" s="30"/>
      <c r="AU135" s="30"/>
      <c r="AV135" s="30"/>
      <c r="AW135" s="30"/>
      <c r="AX135" s="30"/>
      <c r="AY135" s="30"/>
      <c r="AZ135" s="30"/>
      <c r="BA135" s="30"/>
      <c r="BB135" s="30"/>
      <c r="BC135" s="30"/>
      <c r="BD135" s="30"/>
      <c r="BE135" s="30"/>
      <c r="BF135" s="30"/>
      <c r="BG135" s="30"/>
      <c r="BH135" s="30"/>
      <c r="BI135" s="30"/>
      <c r="BJ135" s="30"/>
      <c r="BK135" s="30"/>
      <c r="BL135" s="30"/>
      <c r="BM135" s="30"/>
      <c r="BN135" s="30"/>
      <c r="BO135" s="30"/>
      <c r="BP135" s="30"/>
      <c r="BQ135" s="30"/>
      <c r="BR135" s="30"/>
      <c r="BS135" s="30"/>
    </row>
    <row r="136" spans="9:71" x14ac:dyDescent="0.3"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  <c r="AU136" s="30"/>
      <c r="AV136" s="30"/>
      <c r="AW136" s="30"/>
      <c r="AX136" s="30"/>
      <c r="AY136" s="30"/>
      <c r="AZ136" s="30"/>
      <c r="BA136" s="30"/>
      <c r="BB136" s="30"/>
      <c r="BC136" s="30"/>
      <c r="BD136" s="30"/>
      <c r="BE136" s="30"/>
      <c r="BF136" s="30"/>
      <c r="BG136" s="30"/>
      <c r="BH136" s="30"/>
      <c r="BI136" s="30"/>
      <c r="BJ136" s="30"/>
      <c r="BK136" s="30"/>
      <c r="BL136" s="30"/>
      <c r="BM136" s="30"/>
      <c r="BN136" s="30"/>
      <c r="BO136" s="30"/>
      <c r="BP136" s="30"/>
      <c r="BQ136" s="30"/>
      <c r="BR136" s="30"/>
      <c r="BS136" s="30"/>
    </row>
    <row r="137" spans="9:71" x14ac:dyDescent="0.3"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  <c r="AS137" s="30"/>
      <c r="AT137" s="30"/>
      <c r="AU137" s="30"/>
      <c r="AV137" s="30"/>
      <c r="AW137" s="30"/>
      <c r="AX137" s="30"/>
      <c r="AY137" s="30"/>
      <c r="AZ137" s="30"/>
      <c r="BA137" s="30"/>
      <c r="BB137" s="30"/>
      <c r="BC137" s="30"/>
      <c r="BD137" s="30"/>
      <c r="BE137" s="30"/>
      <c r="BF137" s="30"/>
      <c r="BG137" s="30"/>
      <c r="BH137" s="30"/>
      <c r="BI137" s="30"/>
      <c r="BJ137" s="30"/>
      <c r="BK137" s="30"/>
      <c r="BL137" s="30"/>
      <c r="BM137" s="30"/>
      <c r="BN137" s="30"/>
      <c r="BO137" s="30"/>
      <c r="BP137" s="30"/>
      <c r="BQ137" s="30"/>
      <c r="BR137" s="30"/>
      <c r="BS137" s="30"/>
    </row>
    <row r="138" spans="9:71" x14ac:dyDescent="0.3"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  <c r="AS138" s="30"/>
      <c r="AT138" s="30"/>
      <c r="AU138" s="30"/>
      <c r="AV138" s="30"/>
      <c r="AW138" s="30"/>
      <c r="AX138" s="30"/>
      <c r="AY138" s="30"/>
      <c r="AZ138" s="30"/>
      <c r="BA138" s="30"/>
      <c r="BB138" s="30"/>
      <c r="BC138" s="30"/>
      <c r="BD138" s="30"/>
      <c r="BE138" s="30"/>
      <c r="BF138" s="30"/>
      <c r="BG138" s="30"/>
      <c r="BH138" s="30"/>
      <c r="BI138" s="30"/>
      <c r="BJ138" s="30"/>
      <c r="BK138" s="30"/>
      <c r="BL138" s="30"/>
      <c r="BM138" s="30"/>
      <c r="BN138" s="30"/>
      <c r="BO138" s="30"/>
      <c r="BP138" s="30"/>
      <c r="BQ138" s="30"/>
      <c r="BR138" s="30"/>
      <c r="BS138" s="30"/>
    </row>
    <row r="139" spans="9:71" x14ac:dyDescent="0.3"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  <c r="AU139" s="30"/>
      <c r="AV139" s="30"/>
      <c r="AW139" s="30"/>
      <c r="AX139" s="30"/>
      <c r="AY139" s="30"/>
      <c r="AZ139" s="30"/>
      <c r="BA139" s="30"/>
      <c r="BB139" s="30"/>
      <c r="BC139" s="30"/>
      <c r="BD139" s="30"/>
      <c r="BE139" s="30"/>
      <c r="BF139" s="30"/>
      <c r="BG139" s="30"/>
      <c r="BH139" s="30"/>
      <c r="BI139" s="30"/>
      <c r="BJ139" s="30"/>
      <c r="BK139" s="30"/>
      <c r="BL139" s="30"/>
      <c r="BM139" s="30"/>
      <c r="BN139" s="30"/>
      <c r="BO139" s="30"/>
      <c r="BP139" s="30"/>
      <c r="BQ139" s="30"/>
      <c r="BR139" s="30"/>
      <c r="BS139" s="30"/>
    </row>
    <row r="140" spans="9:71" x14ac:dyDescent="0.3"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  <c r="AQ140" s="30"/>
      <c r="AR140" s="30"/>
      <c r="AS140" s="30"/>
      <c r="AT140" s="30"/>
      <c r="AU140" s="30"/>
      <c r="AV140" s="30"/>
      <c r="AW140" s="30"/>
      <c r="AX140" s="30"/>
      <c r="AY140" s="30"/>
      <c r="AZ140" s="30"/>
      <c r="BA140" s="30"/>
      <c r="BB140" s="30"/>
      <c r="BC140" s="30"/>
      <c r="BD140" s="30"/>
      <c r="BE140" s="30"/>
      <c r="BF140" s="30"/>
      <c r="BG140" s="30"/>
      <c r="BH140" s="30"/>
      <c r="BI140" s="30"/>
      <c r="BJ140" s="30"/>
      <c r="BK140" s="30"/>
      <c r="BL140" s="30"/>
      <c r="BM140" s="30"/>
      <c r="BN140" s="30"/>
      <c r="BO140" s="30"/>
      <c r="BP140" s="30"/>
      <c r="BQ140" s="30"/>
      <c r="BR140" s="30"/>
      <c r="BS140" s="30"/>
    </row>
    <row r="141" spans="9:71" x14ac:dyDescent="0.3"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  <c r="AS141" s="30"/>
      <c r="AT141" s="30"/>
      <c r="AU141" s="30"/>
      <c r="AV141" s="30"/>
      <c r="AW141" s="30"/>
      <c r="AX141" s="30"/>
      <c r="AY141" s="30"/>
      <c r="AZ141" s="30"/>
      <c r="BA141" s="30"/>
      <c r="BB141" s="30"/>
      <c r="BC141" s="30"/>
      <c r="BD141" s="30"/>
      <c r="BE141" s="30"/>
      <c r="BF141" s="30"/>
      <c r="BG141" s="30"/>
      <c r="BH141" s="30"/>
      <c r="BI141" s="30"/>
      <c r="BJ141" s="30"/>
      <c r="BK141" s="30"/>
      <c r="BL141" s="30"/>
      <c r="BM141" s="30"/>
      <c r="BN141" s="30"/>
      <c r="BO141" s="30"/>
      <c r="BP141" s="30"/>
      <c r="BQ141" s="30"/>
      <c r="BR141" s="30"/>
      <c r="BS141" s="30"/>
    </row>
    <row r="142" spans="9:71" x14ac:dyDescent="0.3"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  <c r="AN142" s="30"/>
      <c r="AO142" s="30"/>
      <c r="AP142" s="30"/>
      <c r="AQ142" s="30"/>
      <c r="AR142" s="30"/>
      <c r="AS142" s="30"/>
      <c r="AT142" s="30"/>
      <c r="AU142" s="30"/>
      <c r="AV142" s="30"/>
      <c r="AW142" s="30"/>
      <c r="AX142" s="30"/>
      <c r="AY142" s="30"/>
      <c r="AZ142" s="30"/>
      <c r="BA142" s="30"/>
      <c r="BB142" s="30"/>
      <c r="BC142" s="30"/>
      <c r="BD142" s="30"/>
      <c r="BE142" s="30"/>
      <c r="BF142" s="30"/>
      <c r="BG142" s="30"/>
      <c r="BH142" s="30"/>
      <c r="BI142" s="30"/>
      <c r="BJ142" s="30"/>
      <c r="BK142" s="30"/>
      <c r="BL142" s="30"/>
      <c r="BM142" s="30"/>
      <c r="BN142" s="30"/>
      <c r="BO142" s="30"/>
      <c r="BP142" s="30"/>
      <c r="BQ142" s="30"/>
      <c r="BR142" s="30"/>
      <c r="BS142" s="30"/>
    </row>
    <row r="143" spans="9:71" x14ac:dyDescent="0.3"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  <c r="AM143" s="30"/>
      <c r="AN143" s="30"/>
      <c r="AO143" s="30"/>
      <c r="AP143" s="30"/>
      <c r="AQ143" s="30"/>
      <c r="AR143" s="30"/>
      <c r="AS143" s="30"/>
      <c r="AT143" s="30"/>
      <c r="AU143" s="30"/>
      <c r="AV143" s="30"/>
      <c r="AW143" s="30"/>
      <c r="AX143" s="30"/>
      <c r="AY143" s="30"/>
      <c r="AZ143" s="30"/>
      <c r="BA143" s="30"/>
      <c r="BB143" s="30"/>
      <c r="BC143" s="30"/>
      <c r="BD143" s="30"/>
      <c r="BE143" s="30"/>
      <c r="BF143" s="30"/>
      <c r="BG143" s="30"/>
      <c r="BH143" s="30"/>
      <c r="BI143" s="30"/>
      <c r="BJ143" s="30"/>
      <c r="BK143" s="30"/>
      <c r="BL143" s="30"/>
      <c r="BM143" s="30"/>
      <c r="BN143" s="30"/>
      <c r="BO143" s="30"/>
      <c r="BP143" s="30"/>
      <c r="BQ143" s="30"/>
      <c r="BR143" s="30"/>
      <c r="BS143" s="30"/>
    </row>
    <row r="144" spans="9:71" x14ac:dyDescent="0.3"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  <c r="AR144" s="30"/>
      <c r="AS144" s="30"/>
      <c r="AT144" s="30"/>
      <c r="AU144" s="30"/>
      <c r="AV144" s="30"/>
      <c r="AW144" s="30"/>
      <c r="AX144" s="30"/>
      <c r="AY144" s="30"/>
      <c r="AZ144" s="30"/>
      <c r="BA144" s="30"/>
      <c r="BB144" s="30"/>
      <c r="BC144" s="30"/>
      <c r="BD144" s="30"/>
      <c r="BE144" s="30"/>
      <c r="BF144" s="30"/>
      <c r="BG144" s="30"/>
      <c r="BH144" s="30"/>
      <c r="BI144" s="30"/>
      <c r="BJ144" s="30"/>
      <c r="BK144" s="30"/>
      <c r="BL144" s="30"/>
      <c r="BM144" s="30"/>
      <c r="BN144" s="30"/>
      <c r="BO144" s="30"/>
      <c r="BP144" s="30"/>
      <c r="BQ144" s="30"/>
      <c r="BR144" s="30"/>
      <c r="BS144" s="30"/>
    </row>
    <row r="145" spans="9:71" x14ac:dyDescent="0.3"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  <c r="AP145" s="30"/>
      <c r="AQ145" s="30"/>
      <c r="AR145" s="30"/>
      <c r="AS145" s="30"/>
      <c r="AT145" s="30"/>
      <c r="AU145" s="30"/>
      <c r="AV145" s="30"/>
      <c r="AW145" s="30"/>
      <c r="AX145" s="30"/>
      <c r="AY145" s="30"/>
      <c r="AZ145" s="30"/>
      <c r="BA145" s="30"/>
      <c r="BB145" s="30"/>
      <c r="BC145" s="30"/>
      <c r="BD145" s="30"/>
      <c r="BE145" s="30"/>
      <c r="BF145" s="30"/>
      <c r="BG145" s="30"/>
      <c r="BH145" s="30"/>
      <c r="BI145" s="30"/>
      <c r="BJ145" s="30"/>
      <c r="BK145" s="30"/>
      <c r="BL145" s="30"/>
      <c r="BM145" s="30"/>
      <c r="BN145" s="30"/>
      <c r="BO145" s="30"/>
      <c r="BP145" s="30"/>
      <c r="BQ145" s="30"/>
      <c r="BR145" s="30"/>
      <c r="BS145" s="30"/>
    </row>
    <row r="146" spans="9:71" x14ac:dyDescent="0.3"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/>
      <c r="AR146" s="30"/>
      <c r="AS146" s="30"/>
      <c r="AT146" s="30"/>
      <c r="AU146" s="30"/>
      <c r="AV146" s="30"/>
      <c r="AW146" s="30"/>
      <c r="AX146" s="30"/>
      <c r="AY146" s="30"/>
      <c r="AZ146" s="30"/>
      <c r="BA146" s="30"/>
      <c r="BB146" s="30"/>
      <c r="BC146" s="30"/>
      <c r="BD146" s="30"/>
      <c r="BE146" s="30"/>
      <c r="BF146" s="30"/>
      <c r="BG146" s="30"/>
      <c r="BH146" s="30"/>
      <c r="BI146" s="30"/>
      <c r="BJ146" s="30"/>
      <c r="BK146" s="30"/>
      <c r="BL146" s="30"/>
      <c r="BM146" s="30"/>
      <c r="BN146" s="30"/>
      <c r="BO146" s="30"/>
      <c r="BP146" s="30"/>
      <c r="BQ146" s="30"/>
      <c r="BR146" s="30"/>
      <c r="BS146" s="30"/>
    </row>
    <row r="147" spans="9:71" x14ac:dyDescent="0.3"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  <c r="AW147" s="30"/>
      <c r="AX147" s="30"/>
      <c r="AY147" s="30"/>
      <c r="AZ147" s="30"/>
      <c r="BA147" s="30"/>
      <c r="BB147" s="30"/>
      <c r="BC147" s="30"/>
      <c r="BD147" s="30"/>
      <c r="BE147" s="30"/>
      <c r="BF147" s="30"/>
      <c r="BG147" s="30"/>
      <c r="BH147" s="30"/>
      <c r="BI147" s="30"/>
      <c r="BJ147" s="30"/>
      <c r="BK147" s="30"/>
      <c r="BL147" s="30"/>
      <c r="BM147" s="30"/>
      <c r="BN147" s="30"/>
      <c r="BO147" s="30"/>
      <c r="BP147" s="30"/>
      <c r="BQ147" s="30"/>
      <c r="BR147" s="30"/>
      <c r="BS147" s="30"/>
    </row>
    <row r="148" spans="9:71" x14ac:dyDescent="0.3"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30"/>
      <c r="AX148" s="30"/>
      <c r="AY148" s="30"/>
      <c r="AZ148" s="30"/>
      <c r="BA148" s="30"/>
      <c r="BB148" s="30"/>
      <c r="BC148" s="30"/>
      <c r="BD148" s="30"/>
      <c r="BE148" s="30"/>
      <c r="BF148" s="30"/>
      <c r="BG148" s="30"/>
      <c r="BH148" s="30"/>
      <c r="BI148" s="30"/>
      <c r="BJ148" s="30"/>
      <c r="BK148" s="30"/>
      <c r="BL148" s="30"/>
      <c r="BM148" s="30"/>
      <c r="BN148" s="30"/>
      <c r="BO148" s="30"/>
      <c r="BP148" s="30"/>
      <c r="BQ148" s="30"/>
      <c r="BR148" s="30"/>
      <c r="BS148" s="30"/>
    </row>
    <row r="149" spans="9:71" x14ac:dyDescent="0.3"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  <c r="AR149" s="30"/>
      <c r="AS149" s="30"/>
      <c r="AT149" s="30"/>
      <c r="AU149" s="30"/>
      <c r="AV149" s="30"/>
      <c r="AW149" s="30"/>
      <c r="AX149" s="30"/>
      <c r="AY149" s="30"/>
      <c r="AZ149" s="30"/>
      <c r="BA149" s="30"/>
      <c r="BB149" s="30"/>
      <c r="BC149" s="30"/>
      <c r="BD149" s="30"/>
      <c r="BE149" s="30"/>
      <c r="BF149" s="30"/>
      <c r="BG149" s="30"/>
      <c r="BH149" s="30"/>
      <c r="BI149" s="30"/>
      <c r="BJ149" s="30"/>
      <c r="BK149" s="30"/>
      <c r="BL149" s="30"/>
      <c r="BM149" s="30"/>
      <c r="BN149" s="30"/>
      <c r="BO149" s="30"/>
      <c r="BP149" s="30"/>
      <c r="BQ149" s="30"/>
      <c r="BR149" s="30"/>
      <c r="BS149" s="30"/>
    </row>
    <row r="150" spans="9:71" x14ac:dyDescent="0.3"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  <c r="AS150" s="30"/>
      <c r="AT150" s="30"/>
      <c r="AU150" s="30"/>
      <c r="AV150" s="30"/>
      <c r="AW150" s="30"/>
      <c r="AX150" s="30"/>
      <c r="AY150" s="30"/>
      <c r="AZ150" s="30"/>
      <c r="BA150" s="30"/>
      <c r="BB150" s="30"/>
      <c r="BC150" s="30"/>
      <c r="BD150" s="30"/>
      <c r="BE150" s="30"/>
      <c r="BF150" s="30"/>
      <c r="BG150" s="30"/>
      <c r="BH150" s="30"/>
      <c r="BI150" s="30"/>
      <c r="BJ150" s="30"/>
      <c r="BK150" s="30"/>
      <c r="BL150" s="30"/>
      <c r="BM150" s="30"/>
      <c r="BN150" s="30"/>
      <c r="BO150" s="30"/>
      <c r="BP150" s="30"/>
      <c r="BQ150" s="30"/>
      <c r="BR150" s="30"/>
      <c r="BS150" s="30"/>
    </row>
    <row r="151" spans="9:71" x14ac:dyDescent="0.3"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  <c r="AZ151" s="30"/>
      <c r="BA151" s="30"/>
      <c r="BB151" s="30"/>
      <c r="BC151" s="30"/>
      <c r="BD151" s="30"/>
      <c r="BE151" s="30"/>
      <c r="BF151" s="30"/>
      <c r="BG151" s="30"/>
      <c r="BH151" s="30"/>
      <c r="BI151" s="30"/>
      <c r="BJ151" s="30"/>
      <c r="BK151" s="30"/>
      <c r="BL151" s="30"/>
      <c r="BM151" s="30"/>
      <c r="BN151" s="30"/>
      <c r="BO151" s="30"/>
      <c r="BP151" s="30"/>
      <c r="BQ151" s="30"/>
      <c r="BR151" s="30"/>
      <c r="BS151" s="30"/>
    </row>
    <row r="152" spans="9:71" x14ac:dyDescent="0.3"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  <c r="AP152" s="30"/>
      <c r="AQ152" s="30"/>
      <c r="AR152" s="30"/>
      <c r="AS152" s="30"/>
      <c r="AT152" s="30"/>
      <c r="AU152" s="30"/>
      <c r="AV152" s="30"/>
      <c r="AW152" s="30"/>
      <c r="AX152" s="30"/>
      <c r="AY152" s="30"/>
      <c r="AZ152" s="30"/>
      <c r="BA152" s="30"/>
      <c r="BB152" s="30"/>
      <c r="BC152" s="30"/>
      <c r="BD152" s="30"/>
      <c r="BE152" s="30"/>
      <c r="BF152" s="30"/>
      <c r="BG152" s="30"/>
      <c r="BH152" s="30"/>
      <c r="BI152" s="30"/>
      <c r="BJ152" s="30"/>
      <c r="BK152" s="30"/>
      <c r="BL152" s="30"/>
      <c r="BM152" s="30"/>
      <c r="BN152" s="30"/>
      <c r="BO152" s="30"/>
      <c r="BP152" s="30"/>
      <c r="BQ152" s="30"/>
      <c r="BR152" s="30"/>
      <c r="BS152" s="30"/>
    </row>
    <row r="153" spans="9:71" x14ac:dyDescent="0.3"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  <c r="AR153" s="30"/>
      <c r="AS153" s="30"/>
      <c r="AT153" s="30"/>
      <c r="AU153" s="30"/>
      <c r="AV153" s="30"/>
      <c r="AW153" s="30"/>
      <c r="AX153" s="30"/>
      <c r="AY153" s="30"/>
      <c r="AZ153" s="30"/>
      <c r="BA153" s="30"/>
      <c r="BB153" s="30"/>
      <c r="BC153" s="30"/>
      <c r="BD153" s="30"/>
      <c r="BE153" s="30"/>
      <c r="BF153" s="30"/>
      <c r="BG153" s="30"/>
      <c r="BH153" s="30"/>
      <c r="BI153" s="30"/>
      <c r="BJ153" s="30"/>
      <c r="BK153" s="30"/>
      <c r="BL153" s="30"/>
      <c r="BM153" s="30"/>
      <c r="BN153" s="30"/>
      <c r="BO153" s="30"/>
      <c r="BP153" s="30"/>
      <c r="BQ153" s="30"/>
      <c r="BR153" s="30"/>
      <c r="BS153" s="30"/>
    </row>
    <row r="154" spans="9:71" x14ac:dyDescent="0.3"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  <c r="AO154" s="30"/>
      <c r="AP154" s="30"/>
      <c r="AQ154" s="30"/>
      <c r="AR154" s="30"/>
      <c r="AS154" s="30"/>
      <c r="AT154" s="30"/>
      <c r="AU154" s="30"/>
      <c r="AV154" s="30"/>
      <c r="AW154" s="30"/>
      <c r="AX154" s="30"/>
      <c r="AY154" s="30"/>
      <c r="AZ154" s="30"/>
      <c r="BA154" s="30"/>
      <c r="BB154" s="30"/>
      <c r="BC154" s="30"/>
      <c r="BD154" s="30"/>
      <c r="BE154" s="30"/>
      <c r="BF154" s="30"/>
      <c r="BG154" s="30"/>
      <c r="BH154" s="30"/>
      <c r="BI154" s="30"/>
      <c r="BJ154" s="30"/>
      <c r="BK154" s="30"/>
      <c r="BL154" s="30"/>
      <c r="BM154" s="30"/>
      <c r="BN154" s="30"/>
      <c r="BO154" s="30"/>
      <c r="BP154" s="30"/>
      <c r="BQ154" s="30"/>
      <c r="BR154" s="30"/>
      <c r="BS154" s="30"/>
    </row>
    <row r="155" spans="9:71" x14ac:dyDescent="0.3"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30"/>
      <c r="AX155" s="30"/>
      <c r="AY155" s="30"/>
      <c r="AZ155" s="30"/>
      <c r="BA155" s="30"/>
      <c r="BB155" s="30"/>
      <c r="BC155" s="30"/>
      <c r="BD155" s="30"/>
      <c r="BE155" s="30"/>
      <c r="BF155" s="30"/>
      <c r="BG155" s="30"/>
      <c r="BH155" s="30"/>
      <c r="BI155" s="30"/>
      <c r="BJ155" s="30"/>
      <c r="BK155" s="30"/>
      <c r="BL155" s="30"/>
      <c r="BM155" s="30"/>
      <c r="BN155" s="30"/>
      <c r="BO155" s="30"/>
      <c r="BP155" s="30"/>
      <c r="BQ155" s="30"/>
      <c r="BR155" s="30"/>
      <c r="BS155" s="30"/>
    </row>
    <row r="156" spans="9:71" x14ac:dyDescent="0.3"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  <c r="AP156" s="30"/>
      <c r="AQ156" s="30"/>
      <c r="AR156" s="30"/>
      <c r="AS156" s="30"/>
      <c r="AT156" s="30"/>
      <c r="AU156" s="30"/>
      <c r="AV156" s="30"/>
      <c r="AW156" s="30"/>
      <c r="AX156" s="30"/>
      <c r="AY156" s="30"/>
      <c r="AZ156" s="30"/>
      <c r="BA156" s="30"/>
      <c r="BB156" s="30"/>
      <c r="BC156" s="30"/>
      <c r="BD156" s="30"/>
      <c r="BE156" s="30"/>
      <c r="BF156" s="30"/>
      <c r="BG156" s="30"/>
      <c r="BH156" s="30"/>
      <c r="BI156" s="30"/>
      <c r="BJ156" s="30"/>
      <c r="BK156" s="30"/>
      <c r="BL156" s="30"/>
      <c r="BM156" s="30"/>
      <c r="BN156" s="30"/>
      <c r="BO156" s="30"/>
      <c r="BP156" s="30"/>
      <c r="BQ156" s="30"/>
      <c r="BR156" s="30"/>
      <c r="BS156" s="30"/>
    </row>
    <row r="157" spans="9:71" x14ac:dyDescent="0.3"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  <c r="AR157" s="30"/>
      <c r="AS157" s="30"/>
      <c r="AT157" s="30"/>
      <c r="AU157" s="30"/>
      <c r="AV157" s="30"/>
      <c r="AW157" s="30"/>
      <c r="AX157" s="30"/>
      <c r="AY157" s="30"/>
      <c r="AZ157" s="30"/>
      <c r="BA157" s="30"/>
      <c r="BB157" s="30"/>
      <c r="BC157" s="30"/>
      <c r="BD157" s="30"/>
      <c r="BE157" s="30"/>
      <c r="BF157" s="30"/>
      <c r="BG157" s="30"/>
      <c r="BH157" s="30"/>
      <c r="BI157" s="30"/>
      <c r="BJ157" s="30"/>
      <c r="BK157" s="30"/>
      <c r="BL157" s="30"/>
      <c r="BM157" s="30"/>
      <c r="BN157" s="30"/>
      <c r="BO157" s="30"/>
      <c r="BP157" s="30"/>
      <c r="BQ157" s="30"/>
      <c r="BR157" s="30"/>
      <c r="BS157" s="30"/>
    </row>
    <row r="158" spans="9:71" x14ac:dyDescent="0.3"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30"/>
      <c r="AN158" s="30"/>
      <c r="AO158" s="30"/>
      <c r="AP158" s="30"/>
      <c r="AQ158" s="30"/>
      <c r="AR158" s="30"/>
      <c r="AS158" s="30"/>
      <c r="AT158" s="30"/>
      <c r="AU158" s="30"/>
      <c r="AV158" s="30"/>
      <c r="AW158" s="30"/>
      <c r="AX158" s="30"/>
      <c r="AY158" s="30"/>
      <c r="AZ158" s="30"/>
      <c r="BA158" s="30"/>
      <c r="BB158" s="30"/>
      <c r="BC158" s="30"/>
      <c r="BD158" s="30"/>
      <c r="BE158" s="30"/>
      <c r="BF158" s="30"/>
      <c r="BG158" s="30"/>
      <c r="BH158" s="30"/>
      <c r="BI158" s="30"/>
      <c r="BJ158" s="30"/>
      <c r="BK158" s="30"/>
      <c r="BL158" s="30"/>
      <c r="BM158" s="30"/>
      <c r="BN158" s="30"/>
      <c r="BO158" s="30"/>
      <c r="BP158" s="30"/>
      <c r="BQ158" s="30"/>
      <c r="BR158" s="30"/>
      <c r="BS158" s="30"/>
    </row>
    <row r="159" spans="9:71" x14ac:dyDescent="0.3"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O159" s="30"/>
      <c r="AP159" s="30"/>
      <c r="AQ159" s="30"/>
      <c r="AR159" s="30"/>
      <c r="AS159" s="30"/>
      <c r="AT159" s="30"/>
      <c r="AU159" s="30"/>
      <c r="AV159" s="30"/>
      <c r="AW159" s="30"/>
      <c r="AX159" s="30"/>
      <c r="AY159" s="30"/>
      <c r="AZ159" s="30"/>
      <c r="BA159" s="30"/>
      <c r="BB159" s="30"/>
      <c r="BC159" s="30"/>
      <c r="BD159" s="30"/>
      <c r="BE159" s="30"/>
      <c r="BF159" s="30"/>
      <c r="BG159" s="30"/>
      <c r="BH159" s="30"/>
      <c r="BI159" s="30"/>
      <c r="BJ159" s="30"/>
      <c r="BK159" s="30"/>
      <c r="BL159" s="30"/>
      <c r="BM159" s="30"/>
      <c r="BN159" s="30"/>
      <c r="BO159" s="30"/>
      <c r="BP159" s="30"/>
      <c r="BQ159" s="30"/>
      <c r="BR159" s="30"/>
      <c r="BS159" s="30"/>
    </row>
    <row r="160" spans="9:71" x14ac:dyDescent="0.3"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30"/>
      <c r="AK160" s="30"/>
      <c r="AL160" s="30"/>
      <c r="AM160" s="30"/>
      <c r="AN160" s="30"/>
      <c r="AO160" s="30"/>
      <c r="AP160" s="30"/>
      <c r="AQ160" s="30"/>
      <c r="AR160" s="30"/>
      <c r="AS160" s="30"/>
      <c r="AT160" s="30"/>
      <c r="AU160" s="30"/>
      <c r="AV160" s="30"/>
      <c r="AW160" s="30"/>
      <c r="AX160" s="30"/>
      <c r="AY160" s="30"/>
      <c r="AZ160" s="30"/>
      <c r="BA160" s="30"/>
      <c r="BB160" s="30"/>
      <c r="BC160" s="30"/>
      <c r="BD160" s="30"/>
      <c r="BE160" s="30"/>
      <c r="BF160" s="30"/>
      <c r="BG160" s="30"/>
      <c r="BH160" s="30"/>
      <c r="BI160" s="30"/>
      <c r="BJ160" s="30"/>
      <c r="BK160" s="30"/>
      <c r="BL160" s="30"/>
      <c r="BM160" s="30"/>
      <c r="BN160" s="30"/>
      <c r="BO160" s="30"/>
      <c r="BP160" s="30"/>
      <c r="BQ160" s="30"/>
      <c r="BR160" s="30"/>
      <c r="BS160" s="30"/>
    </row>
    <row r="161" spans="9:71" x14ac:dyDescent="0.3"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  <c r="AP161" s="30"/>
      <c r="AQ161" s="30"/>
      <c r="AR161" s="30"/>
      <c r="AS161" s="30"/>
      <c r="AT161" s="30"/>
      <c r="AU161" s="30"/>
      <c r="AV161" s="30"/>
      <c r="AW161" s="30"/>
      <c r="AX161" s="30"/>
      <c r="AY161" s="30"/>
      <c r="AZ161" s="30"/>
      <c r="BA161" s="30"/>
      <c r="BB161" s="30"/>
      <c r="BC161" s="30"/>
      <c r="BD161" s="30"/>
      <c r="BE161" s="30"/>
      <c r="BF161" s="30"/>
      <c r="BG161" s="30"/>
      <c r="BH161" s="30"/>
      <c r="BI161" s="30"/>
      <c r="BJ161" s="30"/>
      <c r="BK161" s="30"/>
      <c r="BL161" s="30"/>
      <c r="BM161" s="30"/>
      <c r="BN161" s="30"/>
      <c r="BO161" s="30"/>
      <c r="BP161" s="30"/>
      <c r="BQ161" s="30"/>
      <c r="BR161" s="30"/>
      <c r="BS161" s="30"/>
    </row>
    <row r="162" spans="9:71" x14ac:dyDescent="0.3"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  <c r="AR162" s="30"/>
      <c r="AS162" s="30"/>
      <c r="AT162" s="30"/>
      <c r="AU162" s="30"/>
      <c r="AV162" s="30"/>
      <c r="AW162" s="30"/>
      <c r="AX162" s="30"/>
      <c r="AY162" s="30"/>
      <c r="AZ162" s="30"/>
      <c r="BA162" s="30"/>
      <c r="BB162" s="30"/>
      <c r="BC162" s="30"/>
      <c r="BD162" s="30"/>
      <c r="BE162" s="30"/>
      <c r="BF162" s="30"/>
      <c r="BG162" s="30"/>
      <c r="BH162" s="30"/>
      <c r="BI162" s="30"/>
      <c r="BJ162" s="30"/>
      <c r="BK162" s="30"/>
      <c r="BL162" s="30"/>
      <c r="BM162" s="30"/>
      <c r="BN162" s="30"/>
      <c r="BO162" s="30"/>
      <c r="BP162" s="30"/>
      <c r="BQ162" s="30"/>
      <c r="BR162" s="30"/>
      <c r="BS162" s="30"/>
    </row>
    <row r="163" spans="9:71" x14ac:dyDescent="0.3"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  <c r="AQ163" s="30"/>
      <c r="AR163" s="30"/>
      <c r="AS163" s="30"/>
      <c r="AT163" s="30"/>
      <c r="AU163" s="30"/>
      <c r="AV163" s="30"/>
      <c r="AW163" s="30"/>
      <c r="AX163" s="30"/>
      <c r="AY163" s="30"/>
      <c r="AZ163" s="30"/>
      <c r="BA163" s="30"/>
      <c r="BB163" s="30"/>
      <c r="BC163" s="30"/>
      <c r="BD163" s="30"/>
      <c r="BE163" s="30"/>
      <c r="BF163" s="30"/>
      <c r="BG163" s="30"/>
      <c r="BH163" s="30"/>
      <c r="BI163" s="30"/>
      <c r="BJ163" s="30"/>
      <c r="BK163" s="30"/>
      <c r="BL163" s="30"/>
      <c r="BM163" s="30"/>
      <c r="BN163" s="30"/>
      <c r="BO163" s="30"/>
      <c r="BP163" s="30"/>
      <c r="BQ163" s="30"/>
      <c r="BR163" s="30"/>
      <c r="BS163" s="30"/>
    </row>
    <row r="164" spans="9:71" x14ac:dyDescent="0.3"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/>
      <c r="AK164" s="30"/>
      <c r="AL164" s="30"/>
      <c r="AM164" s="30"/>
      <c r="AN164" s="30"/>
      <c r="AO164" s="30"/>
      <c r="AP164" s="30"/>
      <c r="AQ164" s="30"/>
      <c r="AR164" s="30"/>
      <c r="AS164" s="30"/>
      <c r="AT164" s="30"/>
      <c r="AU164" s="30"/>
      <c r="AV164" s="30"/>
      <c r="AW164" s="30"/>
      <c r="AX164" s="30"/>
      <c r="AY164" s="30"/>
      <c r="AZ164" s="30"/>
      <c r="BA164" s="30"/>
      <c r="BB164" s="30"/>
      <c r="BC164" s="30"/>
      <c r="BD164" s="30"/>
      <c r="BE164" s="30"/>
      <c r="BF164" s="30"/>
      <c r="BG164" s="30"/>
      <c r="BH164" s="30"/>
      <c r="BI164" s="30"/>
      <c r="BJ164" s="30"/>
      <c r="BK164" s="30"/>
      <c r="BL164" s="30"/>
      <c r="BM164" s="30"/>
      <c r="BN164" s="30"/>
      <c r="BO164" s="30"/>
      <c r="BP164" s="30"/>
      <c r="BQ164" s="30"/>
      <c r="BR164" s="30"/>
      <c r="BS164" s="30"/>
    </row>
    <row r="165" spans="9:71" x14ac:dyDescent="0.3"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  <c r="AM165" s="30"/>
      <c r="AN165" s="30"/>
      <c r="AO165" s="30"/>
      <c r="AP165" s="30"/>
      <c r="AQ165" s="30"/>
      <c r="AR165" s="30"/>
      <c r="AS165" s="30"/>
      <c r="AT165" s="30"/>
      <c r="AU165" s="30"/>
      <c r="AV165" s="30"/>
      <c r="AW165" s="30"/>
      <c r="AX165" s="30"/>
      <c r="AY165" s="30"/>
      <c r="AZ165" s="30"/>
      <c r="BA165" s="30"/>
      <c r="BB165" s="30"/>
      <c r="BC165" s="30"/>
      <c r="BD165" s="30"/>
      <c r="BE165" s="30"/>
      <c r="BF165" s="30"/>
      <c r="BG165" s="30"/>
      <c r="BH165" s="30"/>
      <c r="BI165" s="30"/>
      <c r="BJ165" s="30"/>
      <c r="BK165" s="30"/>
      <c r="BL165" s="30"/>
      <c r="BM165" s="30"/>
      <c r="BN165" s="30"/>
      <c r="BO165" s="30"/>
      <c r="BP165" s="30"/>
      <c r="BQ165" s="30"/>
      <c r="BR165" s="30"/>
      <c r="BS165" s="30"/>
    </row>
    <row r="166" spans="9:71" x14ac:dyDescent="0.3"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  <c r="AN166" s="30"/>
      <c r="AO166" s="30"/>
      <c r="AP166" s="30"/>
      <c r="AQ166" s="30"/>
      <c r="AR166" s="30"/>
      <c r="AS166" s="30"/>
      <c r="AT166" s="30"/>
      <c r="AU166" s="30"/>
      <c r="AV166" s="30"/>
      <c r="AW166" s="30"/>
      <c r="AX166" s="30"/>
      <c r="AY166" s="30"/>
      <c r="AZ166" s="30"/>
      <c r="BA166" s="30"/>
      <c r="BB166" s="30"/>
      <c r="BC166" s="30"/>
      <c r="BD166" s="30"/>
      <c r="BE166" s="30"/>
      <c r="BF166" s="30"/>
      <c r="BG166" s="30"/>
      <c r="BH166" s="30"/>
      <c r="BI166" s="30"/>
      <c r="BJ166" s="30"/>
      <c r="BK166" s="30"/>
      <c r="BL166" s="30"/>
      <c r="BM166" s="30"/>
      <c r="BN166" s="30"/>
      <c r="BO166" s="30"/>
      <c r="BP166" s="30"/>
      <c r="BQ166" s="30"/>
      <c r="BR166" s="30"/>
      <c r="BS166" s="30"/>
    </row>
    <row r="167" spans="9:71" x14ac:dyDescent="0.3"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  <c r="AM167" s="30"/>
      <c r="AN167" s="30"/>
      <c r="AO167" s="30"/>
      <c r="AP167" s="30"/>
      <c r="AQ167" s="30"/>
      <c r="AR167" s="30"/>
      <c r="AS167" s="30"/>
      <c r="AT167" s="30"/>
      <c r="AU167" s="30"/>
      <c r="AV167" s="30"/>
      <c r="AW167" s="30"/>
      <c r="AX167" s="30"/>
      <c r="AY167" s="30"/>
      <c r="AZ167" s="30"/>
      <c r="BA167" s="30"/>
      <c r="BB167" s="30"/>
      <c r="BC167" s="30"/>
      <c r="BD167" s="30"/>
      <c r="BE167" s="30"/>
      <c r="BF167" s="30"/>
      <c r="BG167" s="30"/>
      <c r="BH167" s="30"/>
      <c r="BI167" s="30"/>
      <c r="BJ167" s="30"/>
      <c r="BK167" s="30"/>
      <c r="BL167" s="30"/>
      <c r="BM167" s="30"/>
      <c r="BN167" s="30"/>
      <c r="BO167" s="30"/>
      <c r="BP167" s="30"/>
      <c r="BQ167" s="30"/>
      <c r="BR167" s="30"/>
      <c r="BS167" s="30"/>
    </row>
    <row r="168" spans="9:71" x14ac:dyDescent="0.3"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30"/>
      <c r="AN168" s="30"/>
      <c r="AO168" s="30"/>
      <c r="AP168" s="30"/>
      <c r="AQ168" s="30"/>
      <c r="AR168" s="30"/>
      <c r="AS168" s="30"/>
      <c r="AT168" s="30"/>
      <c r="AU168" s="30"/>
      <c r="AV168" s="30"/>
      <c r="AW168" s="30"/>
      <c r="AX168" s="30"/>
      <c r="AY168" s="30"/>
      <c r="AZ168" s="30"/>
      <c r="BA168" s="30"/>
      <c r="BB168" s="30"/>
      <c r="BC168" s="30"/>
      <c r="BD168" s="30"/>
      <c r="BE168" s="30"/>
      <c r="BF168" s="30"/>
      <c r="BG168" s="30"/>
      <c r="BH168" s="30"/>
      <c r="BI168" s="30"/>
      <c r="BJ168" s="30"/>
      <c r="BK168" s="30"/>
      <c r="BL168" s="30"/>
      <c r="BM168" s="30"/>
      <c r="BN168" s="30"/>
      <c r="BO168" s="30"/>
      <c r="BP168" s="30"/>
      <c r="BQ168" s="30"/>
      <c r="BR168" s="30"/>
      <c r="BS168" s="30"/>
    </row>
    <row r="169" spans="9:71" x14ac:dyDescent="0.3"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  <c r="AM169" s="30"/>
      <c r="AN169" s="30"/>
      <c r="AO169" s="30"/>
      <c r="AP169" s="30"/>
      <c r="AQ169" s="30"/>
      <c r="AR169" s="30"/>
      <c r="AS169" s="30"/>
      <c r="AT169" s="30"/>
      <c r="AU169" s="30"/>
      <c r="AV169" s="30"/>
      <c r="AW169" s="30"/>
      <c r="AX169" s="30"/>
      <c r="AY169" s="30"/>
      <c r="AZ169" s="30"/>
      <c r="BA169" s="30"/>
      <c r="BB169" s="30"/>
      <c r="BC169" s="30"/>
      <c r="BD169" s="30"/>
      <c r="BE169" s="30"/>
      <c r="BF169" s="30"/>
      <c r="BG169" s="30"/>
      <c r="BH169" s="30"/>
      <c r="BI169" s="30"/>
      <c r="BJ169" s="30"/>
      <c r="BK169" s="30"/>
      <c r="BL169" s="30"/>
      <c r="BM169" s="30"/>
      <c r="BN169" s="30"/>
      <c r="BO169" s="30"/>
      <c r="BP169" s="30"/>
      <c r="BQ169" s="30"/>
      <c r="BR169" s="30"/>
      <c r="BS169" s="30"/>
    </row>
    <row r="170" spans="9:71" x14ac:dyDescent="0.3"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0"/>
      <c r="AN170" s="30"/>
      <c r="AO170" s="30"/>
      <c r="AP170" s="30"/>
      <c r="AQ170" s="30"/>
      <c r="AR170" s="30"/>
      <c r="AS170" s="30"/>
      <c r="AT170" s="30"/>
      <c r="AU170" s="30"/>
      <c r="AV170" s="30"/>
      <c r="AW170" s="30"/>
      <c r="AX170" s="30"/>
      <c r="AY170" s="30"/>
      <c r="AZ170" s="30"/>
      <c r="BA170" s="30"/>
      <c r="BB170" s="30"/>
      <c r="BC170" s="30"/>
      <c r="BD170" s="30"/>
      <c r="BE170" s="30"/>
      <c r="BF170" s="30"/>
      <c r="BG170" s="30"/>
      <c r="BH170" s="30"/>
      <c r="BI170" s="30"/>
      <c r="BJ170" s="30"/>
      <c r="BK170" s="30"/>
      <c r="BL170" s="30"/>
      <c r="BM170" s="30"/>
      <c r="BN170" s="30"/>
      <c r="BO170" s="30"/>
      <c r="BP170" s="30"/>
      <c r="BQ170" s="30"/>
      <c r="BR170" s="30"/>
      <c r="BS170" s="30"/>
    </row>
    <row r="171" spans="9:71" x14ac:dyDescent="0.3"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30"/>
      <c r="AN171" s="30"/>
      <c r="AO171" s="30"/>
      <c r="AP171" s="30"/>
      <c r="AQ171" s="30"/>
      <c r="AR171" s="30"/>
      <c r="AS171" s="30"/>
      <c r="AT171" s="30"/>
      <c r="AU171" s="30"/>
      <c r="AV171" s="30"/>
      <c r="AW171" s="30"/>
      <c r="AX171" s="30"/>
      <c r="AY171" s="30"/>
      <c r="AZ171" s="30"/>
      <c r="BA171" s="30"/>
      <c r="BB171" s="30"/>
      <c r="BC171" s="30"/>
      <c r="BD171" s="30"/>
      <c r="BE171" s="30"/>
      <c r="BF171" s="30"/>
      <c r="BG171" s="30"/>
      <c r="BH171" s="30"/>
      <c r="BI171" s="30"/>
      <c r="BJ171" s="30"/>
      <c r="BK171" s="30"/>
      <c r="BL171" s="30"/>
      <c r="BM171" s="30"/>
      <c r="BN171" s="30"/>
      <c r="BO171" s="30"/>
      <c r="BP171" s="30"/>
      <c r="BQ171" s="30"/>
      <c r="BR171" s="30"/>
      <c r="BS171" s="30"/>
    </row>
    <row r="172" spans="9:71" x14ac:dyDescent="0.3"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30"/>
      <c r="AN172" s="30"/>
      <c r="AO172" s="30"/>
      <c r="AP172" s="30"/>
      <c r="AQ172" s="30"/>
      <c r="AR172" s="30"/>
      <c r="AS172" s="30"/>
      <c r="AT172" s="30"/>
      <c r="AU172" s="30"/>
      <c r="AV172" s="30"/>
      <c r="AW172" s="30"/>
      <c r="AX172" s="30"/>
      <c r="AY172" s="30"/>
      <c r="AZ172" s="30"/>
      <c r="BA172" s="30"/>
      <c r="BB172" s="30"/>
      <c r="BC172" s="30"/>
      <c r="BD172" s="30"/>
      <c r="BE172" s="30"/>
      <c r="BF172" s="30"/>
      <c r="BG172" s="30"/>
      <c r="BH172" s="30"/>
      <c r="BI172" s="30"/>
      <c r="BJ172" s="30"/>
      <c r="BK172" s="30"/>
      <c r="BL172" s="30"/>
      <c r="BM172" s="30"/>
      <c r="BN172" s="30"/>
      <c r="BO172" s="30"/>
      <c r="BP172" s="30"/>
      <c r="BQ172" s="30"/>
      <c r="BR172" s="30"/>
      <c r="BS172" s="30"/>
    </row>
    <row r="173" spans="9:71" x14ac:dyDescent="0.3"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  <c r="AM173" s="30"/>
      <c r="AN173" s="30"/>
      <c r="AO173" s="30"/>
      <c r="AP173" s="30"/>
      <c r="AQ173" s="30"/>
      <c r="AR173" s="30"/>
      <c r="AS173" s="30"/>
      <c r="AT173" s="30"/>
      <c r="AU173" s="30"/>
      <c r="AV173" s="30"/>
      <c r="AW173" s="30"/>
      <c r="AX173" s="30"/>
      <c r="AY173" s="30"/>
      <c r="AZ173" s="30"/>
      <c r="BA173" s="30"/>
      <c r="BB173" s="30"/>
      <c r="BC173" s="30"/>
      <c r="BD173" s="30"/>
      <c r="BE173" s="30"/>
      <c r="BF173" s="30"/>
      <c r="BG173" s="30"/>
      <c r="BH173" s="30"/>
      <c r="BI173" s="30"/>
      <c r="BJ173" s="30"/>
      <c r="BK173" s="30"/>
      <c r="BL173" s="30"/>
      <c r="BM173" s="30"/>
      <c r="BN173" s="30"/>
      <c r="BO173" s="30"/>
      <c r="BP173" s="30"/>
      <c r="BQ173" s="30"/>
      <c r="BR173" s="30"/>
      <c r="BS173" s="30"/>
    </row>
    <row r="174" spans="9:71" x14ac:dyDescent="0.3"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30"/>
      <c r="AL174" s="30"/>
      <c r="AM174" s="30"/>
      <c r="AN174" s="30"/>
      <c r="AO174" s="30"/>
      <c r="AP174" s="30"/>
      <c r="AQ174" s="30"/>
      <c r="AR174" s="30"/>
      <c r="AS174" s="30"/>
      <c r="AT174" s="30"/>
      <c r="AU174" s="30"/>
      <c r="AV174" s="30"/>
      <c r="AW174" s="30"/>
      <c r="AX174" s="30"/>
      <c r="AY174" s="30"/>
      <c r="AZ174" s="30"/>
      <c r="BA174" s="30"/>
      <c r="BB174" s="30"/>
      <c r="BC174" s="30"/>
      <c r="BD174" s="30"/>
      <c r="BE174" s="30"/>
      <c r="BF174" s="30"/>
      <c r="BG174" s="30"/>
      <c r="BH174" s="30"/>
      <c r="BI174" s="30"/>
      <c r="BJ174" s="30"/>
      <c r="BK174" s="30"/>
      <c r="BL174" s="30"/>
      <c r="BM174" s="30"/>
      <c r="BN174" s="30"/>
      <c r="BO174" s="30"/>
      <c r="BP174" s="30"/>
      <c r="BQ174" s="30"/>
      <c r="BR174" s="30"/>
      <c r="BS174" s="30"/>
    </row>
    <row r="175" spans="9:71" x14ac:dyDescent="0.3"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30"/>
      <c r="AK175" s="30"/>
      <c r="AL175" s="30"/>
      <c r="AM175" s="30"/>
      <c r="AN175" s="30"/>
      <c r="AO175" s="30"/>
      <c r="AP175" s="30"/>
      <c r="AQ175" s="30"/>
      <c r="AR175" s="30"/>
      <c r="AS175" s="30"/>
      <c r="AT175" s="30"/>
      <c r="AU175" s="30"/>
      <c r="AV175" s="30"/>
      <c r="AW175" s="30"/>
      <c r="AX175" s="30"/>
      <c r="AY175" s="30"/>
      <c r="AZ175" s="30"/>
      <c r="BA175" s="30"/>
      <c r="BB175" s="30"/>
      <c r="BC175" s="30"/>
      <c r="BD175" s="30"/>
      <c r="BE175" s="30"/>
      <c r="BF175" s="30"/>
      <c r="BG175" s="30"/>
      <c r="BH175" s="30"/>
      <c r="BI175" s="30"/>
      <c r="BJ175" s="30"/>
      <c r="BK175" s="30"/>
      <c r="BL175" s="30"/>
      <c r="BM175" s="30"/>
      <c r="BN175" s="30"/>
      <c r="BO175" s="30"/>
      <c r="BP175" s="30"/>
      <c r="BQ175" s="30"/>
      <c r="BR175" s="30"/>
      <c r="BS175" s="30"/>
    </row>
    <row r="176" spans="9:71" x14ac:dyDescent="0.3"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30"/>
      <c r="AK176" s="30"/>
      <c r="AL176" s="30"/>
      <c r="AM176" s="30"/>
      <c r="AN176" s="30"/>
      <c r="AO176" s="30"/>
      <c r="AP176" s="30"/>
      <c r="AQ176" s="30"/>
      <c r="AR176" s="30"/>
      <c r="AS176" s="30"/>
      <c r="AT176" s="30"/>
      <c r="AU176" s="30"/>
      <c r="AV176" s="30"/>
      <c r="AW176" s="30"/>
      <c r="AX176" s="30"/>
      <c r="AY176" s="30"/>
      <c r="AZ176" s="30"/>
      <c r="BA176" s="30"/>
      <c r="BB176" s="30"/>
      <c r="BC176" s="30"/>
      <c r="BD176" s="30"/>
      <c r="BE176" s="30"/>
      <c r="BF176" s="30"/>
      <c r="BG176" s="30"/>
      <c r="BH176" s="30"/>
      <c r="BI176" s="30"/>
      <c r="BJ176" s="30"/>
      <c r="BK176" s="30"/>
      <c r="BL176" s="30"/>
      <c r="BM176" s="30"/>
      <c r="BN176" s="30"/>
      <c r="BO176" s="30"/>
      <c r="BP176" s="30"/>
      <c r="BQ176" s="30"/>
      <c r="BR176" s="30"/>
      <c r="BS176" s="30"/>
    </row>
    <row r="177" spans="9:71" x14ac:dyDescent="0.3"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30"/>
      <c r="AK177" s="30"/>
      <c r="AL177" s="30"/>
      <c r="AM177" s="30"/>
      <c r="AN177" s="30"/>
      <c r="AO177" s="30"/>
      <c r="AP177" s="30"/>
      <c r="AQ177" s="30"/>
      <c r="AR177" s="30"/>
      <c r="AS177" s="30"/>
      <c r="AT177" s="30"/>
      <c r="AU177" s="30"/>
      <c r="AV177" s="30"/>
      <c r="AW177" s="30"/>
      <c r="AX177" s="30"/>
      <c r="AY177" s="30"/>
      <c r="AZ177" s="30"/>
      <c r="BA177" s="30"/>
      <c r="BB177" s="30"/>
      <c r="BC177" s="30"/>
      <c r="BD177" s="30"/>
      <c r="BE177" s="30"/>
      <c r="BF177" s="30"/>
      <c r="BG177" s="30"/>
      <c r="BH177" s="30"/>
      <c r="BI177" s="30"/>
      <c r="BJ177" s="30"/>
      <c r="BK177" s="30"/>
      <c r="BL177" s="30"/>
      <c r="BM177" s="30"/>
      <c r="BN177" s="30"/>
      <c r="BO177" s="30"/>
      <c r="BP177" s="30"/>
      <c r="BQ177" s="30"/>
      <c r="BR177" s="30"/>
      <c r="BS177" s="30"/>
    </row>
    <row r="178" spans="9:71" x14ac:dyDescent="0.3"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30"/>
      <c r="AK178" s="30"/>
      <c r="AL178" s="30"/>
      <c r="AM178" s="30"/>
      <c r="AN178" s="30"/>
      <c r="AO178" s="30"/>
      <c r="AP178" s="30"/>
      <c r="AQ178" s="30"/>
      <c r="AR178" s="30"/>
      <c r="AS178" s="30"/>
      <c r="AT178" s="30"/>
      <c r="AU178" s="30"/>
      <c r="AV178" s="30"/>
      <c r="AW178" s="30"/>
      <c r="AX178" s="30"/>
      <c r="AY178" s="30"/>
      <c r="AZ178" s="30"/>
      <c r="BA178" s="30"/>
      <c r="BB178" s="30"/>
      <c r="BC178" s="30"/>
      <c r="BD178" s="30"/>
      <c r="BE178" s="30"/>
      <c r="BF178" s="30"/>
      <c r="BG178" s="30"/>
      <c r="BH178" s="30"/>
      <c r="BI178" s="30"/>
      <c r="BJ178" s="30"/>
      <c r="BK178" s="30"/>
      <c r="BL178" s="30"/>
      <c r="BM178" s="30"/>
      <c r="BN178" s="30"/>
      <c r="BO178" s="30"/>
      <c r="BP178" s="30"/>
      <c r="BQ178" s="30"/>
      <c r="BR178" s="30"/>
      <c r="BS178" s="30"/>
    </row>
    <row r="179" spans="9:71" x14ac:dyDescent="0.3"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  <c r="AM179" s="30"/>
      <c r="AN179" s="30"/>
      <c r="AO179" s="30"/>
      <c r="AP179" s="30"/>
      <c r="AQ179" s="30"/>
      <c r="AR179" s="30"/>
      <c r="AS179" s="30"/>
      <c r="AT179" s="30"/>
      <c r="AU179" s="30"/>
      <c r="AV179" s="30"/>
      <c r="AW179" s="30"/>
      <c r="AX179" s="30"/>
      <c r="AY179" s="30"/>
      <c r="AZ179" s="30"/>
      <c r="BA179" s="30"/>
      <c r="BB179" s="30"/>
      <c r="BC179" s="30"/>
      <c r="BD179" s="30"/>
      <c r="BE179" s="30"/>
      <c r="BF179" s="30"/>
      <c r="BG179" s="30"/>
      <c r="BH179" s="30"/>
      <c r="BI179" s="30"/>
      <c r="BJ179" s="30"/>
      <c r="BK179" s="30"/>
      <c r="BL179" s="30"/>
      <c r="BM179" s="30"/>
      <c r="BN179" s="30"/>
      <c r="BO179" s="30"/>
      <c r="BP179" s="30"/>
      <c r="BQ179" s="30"/>
      <c r="BR179" s="30"/>
      <c r="BS179" s="30"/>
    </row>
    <row r="180" spans="9:71" x14ac:dyDescent="0.3"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  <c r="AM180" s="30"/>
      <c r="AN180" s="30"/>
      <c r="AO180" s="30"/>
      <c r="AP180" s="30"/>
      <c r="AQ180" s="30"/>
      <c r="AR180" s="30"/>
      <c r="AS180" s="30"/>
      <c r="AT180" s="30"/>
      <c r="AU180" s="30"/>
      <c r="AV180" s="30"/>
      <c r="AW180" s="30"/>
      <c r="AX180" s="30"/>
      <c r="AY180" s="30"/>
      <c r="AZ180" s="30"/>
      <c r="BA180" s="30"/>
      <c r="BB180" s="30"/>
      <c r="BC180" s="30"/>
      <c r="BD180" s="30"/>
      <c r="BE180" s="30"/>
      <c r="BF180" s="30"/>
      <c r="BG180" s="30"/>
      <c r="BH180" s="30"/>
      <c r="BI180" s="30"/>
      <c r="BJ180" s="30"/>
      <c r="BK180" s="30"/>
      <c r="BL180" s="30"/>
      <c r="BM180" s="30"/>
      <c r="BN180" s="30"/>
      <c r="BO180" s="30"/>
      <c r="BP180" s="30"/>
      <c r="BQ180" s="30"/>
      <c r="BR180" s="30"/>
      <c r="BS180" s="30"/>
    </row>
    <row r="181" spans="9:71" x14ac:dyDescent="0.3"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  <c r="AM181" s="30"/>
      <c r="AN181" s="30"/>
      <c r="AO181" s="30"/>
      <c r="AP181" s="30"/>
      <c r="AQ181" s="30"/>
      <c r="AR181" s="30"/>
      <c r="AS181" s="30"/>
      <c r="AT181" s="30"/>
      <c r="AU181" s="30"/>
      <c r="AV181" s="30"/>
      <c r="AW181" s="30"/>
      <c r="AX181" s="30"/>
      <c r="AY181" s="30"/>
      <c r="AZ181" s="30"/>
      <c r="BA181" s="30"/>
      <c r="BB181" s="30"/>
      <c r="BC181" s="30"/>
      <c r="BD181" s="30"/>
      <c r="BE181" s="30"/>
      <c r="BF181" s="30"/>
      <c r="BG181" s="30"/>
      <c r="BH181" s="30"/>
      <c r="BI181" s="30"/>
      <c r="BJ181" s="30"/>
      <c r="BK181" s="30"/>
      <c r="BL181" s="30"/>
      <c r="BM181" s="30"/>
      <c r="BN181" s="30"/>
      <c r="BO181" s="30"/>
      <c r="BP181" s="30"/>
      <c r="BQ181" s="30"/>
      <c r="BR181" s="30"/>
      <c r="BS181" s="30"/>
    </row>
    <row r="182" spans="9:71" x14ac:dyDescent="0.3"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30"/>
      <c r="AO182" s="30"/>
      <c r="AP182" s="30"/>
      <c r="AQ182" s="30"/>
      <c r="AR182" s="30"/>
      <c r="AS182" s="30"/>
      <c r="AT182" s="30"/>
      <c r="AU182" s="30"/>
      <c r="AV182" s="30"/>
      <c r="AW182" s="30"/>
      <c r="AX182" s="30"/>
      <c r="AY182" s="30"/>
      <c r="AZ182" s="30"/>
      <c r="BA182" s="30"/>
      <c r="BB182" s="30"/>
      <c r="BC182" s="30"/>
      <c r="BD182" s="30"/>
      <c r="BE182" s="30"/>
      <c r="BF182" s="30"/>
      <c r="BG182" s="30"/>
      <c r="BH182" s="30"/>
      <c r="BI182" s="30"/>
      <c r="BJ182" s="30"/>
      <c r="BK182" s="30"/>
      <c r="BL182" s="30"/>
      <c r="BM182" s="30"/>
      <c r="BN182" s="30"/>
      <c r="BO182" s="30"/>
      <c r="BP182" s="30"/>
      <c r="BQ182" s="30"/>
      <c r="BR182" s="30"/>
      <c r="BS182" s="30"/>
    </row>
    <row r="183" spans="9:71" x14ac:dyDescent="0.3"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  <c r="AN183" s="30"/>
      <c r="AO183" s="30"/>
      <c r="AP183" s="30"/>
      <c r="AQ183" s="30"/>
      <c r="AR183" s="30"/>
      <c r="AS183" s="30"/>
      <c r="AT183" s="30"/>
      <c r="AU183" s="30"/>
      <c r="AV183" s="30"/>
      <c r="AW183" s="30"/>
      <c r="AX183" s="30"/>
      <c r="AY183" s="30"/>
      <c r="AZ183" s="30"/>
      <c r="BA183" s="30"/>
      <c r="BB183" s="30"/>
      <c r="BC183" s="30"/>
      <c r="BD183" s="30"/>
      <c r="BE183" s="30"/>
      <c r="BF183" s="30"/>
      <c r="BG183" s="30"/>
      <c r="BH183" s="30"/>
      <c r="BI183" s="30"/>
      <c r="BJ183" s="30"/>
      <c r="BK183" s="30"/>
      <c r="BL183" s="30"/>
      <c r="BM183" s="30"/>
      <c r="BN183" s="30"/>
      <c r="BO183" s="30"/>
      <c r="BP183" s="30"/>
      <c r="BQ183" s="30"/>
      <c r="BR183" s="30"/>
      <c r="BS183" s="30"/>
    </row>
    <row r="184" spans="9:71" x14ac:dyDescent="0.3"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  <c r="AM184" s="30"/>
      <c r="AN184" s="30"/>
      <c r="AO184" s="30"/>
      <c r="AP184" s="30"/>
      <c r="AQ184" s="30"/>
      <c r="AR184" s="30"/>
      <c r="AS184" s="30"/>
      <c r="AT184" s="30"/>
      <c r="AU184" s="30"/>
      <c r="AV184" s="30"/>
      <c r="AW184" s="30"/>
      <c r="AX184" s="30"/>
      <c r="AY184" s="30"/>
      <c r="AZ184" s="30"/>
      <c r="BA184" s="30"/>
      <c r="BB184" s="30"/>
      <c r="BC184" s="30"/>
      <c r="BD184" s="30"/>
      <c r="BE184" s="30"/>
      <c r="BF184" s="30"/>
      <c r="BG184" s="30"/>
      <c r="BH184" s="30"/>
      <c r="BI184" s="30"/>
      <c r="BJ184" s="30"/>
      <c r="BK184" s="30"/>
      <c r="BL184" s="30"/>
      <c r="BM184" s="30"/>
      <c r="BN184" s="30"/>
      <c r="BO184" s="30"/>
      <c r="BP184" s="30"/>
      <c r="BQ184" s="30"/>
      <c r="BR184" s="30"/>
      <c r="BS184" s="30"/>
    </row>
    <row r="185" spans="9:71" x14ac:dyDescent="0.3"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30"/>
      <c r="AN185" s="30"/>
      <c r="AO185" s="30"/>
      <c r="AP185" s="30"/>
      <c r="AQ185" s="30"/>
      <c r="AR185" s="30"/>
      <c r="AS185" s="30"/>
      <c r="AT185" s="30"/>
      <c r="AU185" s="30"/>
      <c r="AV185" s="30"/>
      <c r="AW185" s="30"/>
      <c r="AX185" s="30"/>
      <c r="AY185" s="30"/>
      <c r="AZ185" s="30"/>
      <c r="BA185" s="30"/>
      <c r="BB185" s="30"/>
      <c r="BC185" s="30"/>
      <c r="BD185" s="30"/>
      <c r="BE185" s="30"/>
      <c r="BF185" s="30"/>
      <c r="BG185" s="30"/>
      <c r="BH185" s="30"/>
      <c r="BI185" s="30"/>
      <c r="BJ185" s="30"/>
      <c r="BK185" s="30"/>
      <c r="BL185" s="30"/>
      <c r="BM185" s="30"/>
      <c r="BN185" s="30"/>
      <c r="BO185" s="30"/>
      <c r="BP185" s="30"/>
      <c r="BQ185" s="30"/>
      <c r="BR185" s="30"/>
      <c r="BS185" s="30"/>
    </row>
    <row r="186" spans="9:71" x14ac:dyDescent="0.3"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  <c r="AO186" s="30"/>
      <c r="AP186" s="30"/>
      <c r="AQ186" s="30"/>
      <c r="AR186" s="30"/>
      <c r="AS186" s="30"/>
      <c r="AT186" s="30"/>
      <c r="AU186" s="30"/>
      <c r="AV186" s="30"/>
      <c r="AW186" s="30"/>
      <c r="AX186" s="30"/>
      <c r="AY186" s="30"/>
      <c r="AZ186" s="30"/>
      <c r="BA186" s="30"/>
      <c r="BB186" s="30"/>
      <c r="BC186" s="30"/>
      <c r="BD186" s="30"/>
      <c r="BE186" s="30"/>
      <c r="BF186" s="30"/>
      <c r="BG186" s="30"/>
      <c r="BH186" s="30"/>
      <c r="BI186" s="30"/>
      <c r="BJ186" s="30"/>
      <c r="BK186" s="30"/>
      <c r="BL186" s="30"/>
      <c r="BM186" s="30"/>
      <c r="BN186" s="30"/>
      <c r="BO186" s="30"/>
      <c r="BP186" s="30"/>
      <c r="BQ186" s="30"/>
      <c r="BR186" s="30"/>
      <c r="BS186" s="30"/>
    </row>
    <row r="187" spans="9:71" x14ac:dyDescent="0.3"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30"/>
      <c r="AN187" s="30"/>
      <c r="AO187" s="30"/>
      <c r="AP187" s="30"/>
      <c r="AQ187" s="30"/>
      <c r="AR187" s="30"/>
      <c r="AS187" s="30"/>
      <c r="AT187" s="30"/>
      <c r="AU187" s="30"/>
      <c r="AV187" s="30"/>
      <c r="AW187" s="30"/>
      <c r="AX187" s="30"/>
      <c r="AY187" s="30"/>
      <c r="AZ187" s="30"/>
      <c r="BA187" s="30"/>
      <c r="BB187" s="30"/>
      <c r="BC187" s="30"/>
      <c r="BD187" s="30"/>
      <c r="BE187" s="30"/>
      <c r="BF187" s="30"/>
      <c r="BG187" s="30"/>
      <c r="BH187" s="30"/>
      <c r="BI187" s="30"/>
      <c r="BJ187" s="30"/>
      <c r="BK187" s="30"/>
      <c r="BL187" s="30"/>
      <c r="BM187" s="30"/>
      <c r="BN187" s="30"/>
      <c r="BO187" s="30"/>
      <c r="BP187" s="30"/>
      <c r="BQ187" s="30"/>
      <c r="BR187" s="30"/>
      <c r="BS187" s="30"/>
    </row>
    <row r="188" spans="9:71" x14ac:dyDescent="0.3"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  <c r="AN188" s="30"/>
      <c r="AO188" s="30"/>
      <c r="AP188" s="30"/>
      <c r="AQ188" s="30"/>
      <c r="AR188" s="30"/>
      <c r="AS188" s="30"/>
      <c r="AT188" s="30"/>
      <c r="AU188" s="30"/>
      <c r="AV188" s="30"/>
      <c r="AW188" s="30"/>
      <c r="AX188" s="30"/>
      <c r="AY188" s="30"/>
      <c r="AZ188" s="30"/>
      <c r="BA188" s="30"/>
      <c r="BB188" s="30"/>
      <c r="BC188" s="30"/>
      <c r="BD188" s="30"/>
      <c r="BE188" s="30"/>
      <c r="BF188" s="30"/>
      <c r="BG188" s="30"/>
      <c r="BH188" s="30"/>
      <c r="BI188" s="30"/>
      <c r="BJ188" s="30"/>
      <c r="BK188" s="30"/>
      <c r="BL188" s="30"/>
      <c r="BM188" s="30"/>
      <c r="BN188" s="30"/>
      <c r="BO188" s="30"/>
      <c r="BP188" s="30"/>
      <c r="BQ188" s="30"/>
      <c r="BR188" s="30"/>
      <c r="BS188" s="30"/>
    </row>
    <row r="189" spans="9:71" x14ac:dyDescent="0.3"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  <c r="AO189" s="30"/>
      <c r="AP189" s="30"/>
      <c r="AQ189" s="30"/>
      <c r="AR189" s="30"/>
      <c r="AS189" s="30"/>
      <c r="AT189" s="30"/>
      <c r="AU189" s="30"/>
      <c r="AV189" s="30"/>
      <c r="AW189" s="30"/>
      <c r="AX189" s="30"/>
      <c r="AY189" s="30"/>
      <c r="AZ189" s="30"/>
      <c r="BA189" s="30"/>
      <c r="BB189" s="30"/>
      <c r="BC189" s="30"/>
      <c r="BD189" s="30"/>
      <c r="BE189" s="30"/>
      <c r="BF189" s="30"/>
      <c r="BG189" s="30"/>
      <c r="BH189" s="30"/>
      <c r="BI189" s="30"/>
      <c r="BJ189" s="30"/>
      <c r="BK189" s="30"/>
      <c r="BL189" s="30"/>
      <c r="BM189" s="30"/>
      <c r="BN189" s="30"/>
      <c r="BO189" s="30"/>
      <c r="BP189" s="30"/>
      <c r="BQ189" s="30"/>
      <c r="BR189" s="30"/>
      <c r="BS189" s="30"/>
    </row>
    <row r="190" spans="9:71" x14ac:dyDescent="0.3"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  <c r="AM190" s="30"/>
      <c r="AN190" s="30"/>
      <c r="AO190" s="30"/>
      <c r="AP190" s="30"/>
      <c r="AQ190" s="30"/>
      <c r="AR190" s="30"/>
      <c r="AS190" s="30"/>
      <c r="AT190" s="30"/>
      <c r="AU190" s="30"/>
      <c r="AV190" s="30"/>
      <c r="AW190" s="30"/>
      <c r="AX190" s="30"/>
      <c r="AY190" s="30"/>
      <c r="AZ190" s="30"/>
      <c r="BA190" s="30"/>
      <c r="BB190" s="30"/>
      <c r="BC190" s="30"/>
      <c r="BD190" s="30"/>
      <c r="BE190" s="30"/>
      <c r="BF190" s="30"/>
      <c r="BG190" s="30"/>
      <c r="BH190" s="30"/>
      <c r="BI190" s="30"/>
      <c r="BJ190" s="30"/>
      <c r="BK190" s="30"/>
      <c r="BL190" s="30"/>
      <c r="BM190" s="30"/>
      <c r="BN190" s="30"/>
      <c r="BO190" s="30"/>
      <c r="BP190" s="30"/>
      <c r="BQ190" s="30"/>
      <c r="BR190" s="30"/>
      <c r="BS190" s="30"/>
    </row>
    <row r="191" spans="9:71" x14ac:dyDescent="0.3"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0"/>
      <c r="AN191" s="30"/>
      <c r="AO191" s="30"/>
      <c r="AP191" s="30"/>
      <c r="AQ191" s="30"/>
      <c r="AR191" s="30"/>
      <c r="AS191" s="30"/>
      <c r="AT191" s="30"/>
      <c r="AU191" s="30"/>
      <c r="AV191" s="30"/>
      <c r="AW191" s="30"/>
      <c r="AX191" s="30"/>
      <c r="AY191" s="30"/>
      <c r="AZ191" s="30"/>
      <c r="BA191" s="30"/>
      <c r="BB191" s="30"/>
      <c r="BC191" s="30"/>
      <c r="BD191" s="30"/>
      <c r="BE191" s="30"/>
      <c r="BF191" s="30"/>
      <c r="BG191" s="30"/>
      <c r="BH191" s="30"/>
      <c r="BI191" s="30"/>
      <c r="BJ191" s="30"/>
      <c r="BK191" s="30"/>
      <c r="BL191" s="30"/>
      <c r="BM191" s="30"/>
      <c r="BN191" s="30"/>
      <c r="BO191" s="30"/>
      <c r="BP191" s="30"/>
      <c r="BQ191" s="30"/>
      <c r="BR191" s="30"/>
      <c r="BS191" s="30"/>
    </row>
    <row r="192" spans="9:71" x14ac:dyDescent="0.3"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  <c r="AM192" s="30"/>
      <c r="AN192" s="30"/>
      <c r="AO192" s="30"/>
      <c r="AP192" s="30"/>
      <c r="AQ192" s="30"/>
      <c r="AR192" s="30"/>
      <c r="AS192" s="30"/>
      <c r="AT192" s="30"/>
      <c r="AU192" s="30"/>
      <c r="AV192" s="30"/>
      <c r="AW192" s="30"/>
      <c r="AX192" s="30"/>
      <c r="AY192" s="30"/>
      <c r="AZ192" s="30"/>
      <c r="BA192" s="30"/>
      <c r="BB192" s="30"/>
      <c r="BC192" s="30"/>
      <c r="BD192" s="30"/>
      <c r="BE192" s="30"/>
      <c r="BF192" s="30"/>
      <c r="BG192" s="30"/>
      <c r="BH192" s="30"/>
      <c r="BI192" s="30"/>
      <c r="BJ192" s="30"/>
      <c r="BK192" s="30"/>
      <c r="BL192" s="30"/>
      <c r="BM192" s="30"/>
      <c r="BN192" s="30"/>
      <c r="BO192" s="30"/>
      <c r="BP192" s="30"/>
      <c r="BQ192" s="30"/>
      <c r="BR192" s="30"/>
      <c r="BS192" s="30"/>
    </row>
    <row r="193" spans="9:71" x14ac:dyDescent="0.3"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  <c r="AN193" s="30"/>
      <c r="AO193" s="30"/>
      <c r="AP193" s="30"/>
      <c r="AQ193" s="30"/>
      <c r="AR193" s="30"/>
      <c r="AS193" s="30"/>
      <c r="AT193" s="30"/>
      <c r="AU193" s="30"/>
      <c r="AV193" s="30"/>
      <c r="AW193" s="30"/>
      <c r="AX193" s="30"/>
      <c r="AY193" s="30"/>
      <c r="AZ193" s="30"/>
      <c r="BA193" s="30"/>
      <c r="BB193" s="30"/>
      <c r="BC193" s="30"/>
      <c r="BD193" s="30"/>
      <c r="BE193" s="30"/>
      <c r="BF193" s="30"/>
      <c r="BG193" s="30"/>
      <c r="BH193" s="30"/>
      <c r="BI193" s="30"/>
      <c r="BJ193" s="30"/>
      <c r="BK193" s="30"/>
      <c r="BL193" s="30"/>
      <c r="BM193" s="30"/>
      <c r="BN193" s="30"/>
      <c r="BO193" s="30"/>
      <c r="BP193" s="30"/>
      <c r="BQ193" s="30"/>
      <c r="BR193" s="30"/>
      <c r="BS193" s="30"/>
    </row>
    <row r="194" spans="9:71" x14ac:dyDescent="0.3"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M194" s="30"/>
      <c r="AN194" s="30"/>
      <c r="AO194" s="30"/>
      <c r="AP194" s="30"/>
      <c r="AQ194" s="30"/>
      <c r="AR194" s="30"/>
      <c r="AS194" s="30"/>
      <c r="AT194" s="30"/>
      <c r="AU194" s="30"/>
      <c r="AV194" s="30"/>
      <c r="AW194" s="30"/>
      <c r="AX194" s="30"/>
      <c r="AY194" s="30"/>
      <c r="AZ194" s="30"/>
      <c r="BA194" s="30"/>
      <c r="BB194" s="30"/>
      <c r="BC194" s="30"/>
      <c r="BD194" s="30"/>
      <c r="BE194" s="30"/>
      <c r="BF194" s="30"/>
      <c r="BG194" s="30"/>
      <c r="BH194" s="30"/>
      <c r="BI194" s="30"/>
      <c r="BJ194" s="30"/>
      <c r="BK194" s="30"/>
      <c r="BL194" s="30"/>
      <c r="BM194" s="30"/>
      <c r="BN194" s="30"/>
      <c r="BO194" s="30"/>
      <c r="BP194" s="30"/>
      <c r="BQ194" s="30"/>
      <c r="BR194" s="30"/>
      <c r="BS194" s="30"/>
    </row>
    <row r="195" spans="9:71" x14ac:dyDescent="0.3"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30"/>
      <c r="AO195" s="30"/>
      <c r="AP195" s="30"/>
      <c r="AQ195" s="30"/>
      <c r="AR195" s="30"/>
      <c r="AS195" s="30"/>
      <c r="AT195" s="30"/>
      <c r="AU195" s="30"/>
      <c r="AV195" s="30"/>
      <c r="AW195" s="30"/>
      <c r="AX195" s="30"/>
      <c r="AY195" s="30"/>
      <c r="AZ195" s="30"/>
      <c r="BA195" s="30"/>
      <c r="BB195" s="30"/>
      <c r="BC195" s="30"/>
      <c r="BD195" s="30"/>
      <c r="BE195" s="30"/>
      <c r="BF195" s="30"/>
      <c r="BG195" s="30"/>
      <c r="BH195" s="30"/>
      <c r="BI195" s="30"/>
      <c r="BJ195" s="30"/>
      <c r="BK195" s="30"/>
      <c r="BL195" s="30"/>
      <c r="BM195" s="30"/>
      <c r="BN195" s="30"/>
      <c r="BO195" s="30"/>
      <c r="BP195" s="30"/>
      <c r="BQ195" s="30"/>
      <c r="BR195" s="30"/>
      <c r="BS195" s="30"/>
    </row>
    <row r="196" spans="9:71" x14ac:dyDescent="0.3"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30"/>
      <c r="AO196" s="30"/>
      <c r="AP196" s="30"/>
      <c r="AQ196" s="30"/>
      <c r="AR196" s="30"/>
      <c r="AS196" s="30"/>
      <c r="AT196" s="30"/>
      <c r="AU196" s="30"/>
      <c r="AV196" s="30"/>
      <c r="AW196" s="30"/>
      <c r="AX196" s="30"/>
      <c r="AY196" s="30"/>
      <c r="AZ196" s="30"/>
      <c r="BA196" s="30"/>
      <c r="BB196" s="30"/>
      <c r="BC196" s="30"/>
      <c r="BD196" s="30"/>
      <c r="BE196" s="30"/>
      <c r="BF196" s="30"/>
      <c r="BG196" s="30"/>
      <c r="BH196" s="30"/>
      <c r="BI196" s="30"/>
      <c r="BJ196" s="30"/>
      <c r="BK196" s="30"/>
      <c r="BL196" s="30"/>
      <c r="BM196" s="30"/>
      <c r="BN196" s="30"/>
      <c r="BO196" s="30"/>
      <c r="BP196" s="30"/>
      <c r="BQ196" s="30"/>
      <c r="BR196" s="30"/>
      <c r="BS196" s="30"/>
    </row>
    <row r="197" spans="9:71" x14ac:dyDescent="0.3"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  <c r="AM197" s="30"/>
      <c r="AN197" s="30"/>
      <c r="AO197" s="30"/>
      <c r="AP197" s="30"/>
      <c r="AQ197" s="30"/>
      <c r="AR197" s="30"/>
      <c r="AS197" s="30"/>
      <c r="AT197" s="30"/>
      <c r="AU197" s="30"/>
      <c r="AV197" s="30"/>
      <c r="AW197" s="30"/>
      <c r="AX197" s="30"/>
      <c r="AY197" s="30"/>
      <c r="AZ197" s="30"/>
      <c r="BA197" s="30"/>
      <c r="BB197" s="30"/>
      <c r="BC197" s="30"/>
      <c r="BD197" s="30"/>
      <c r="BE197" s="30"/>
      <c r="BF197" s="30"/>
      <c r="BG197" s="30"/>
      <c r="BH197" s="30"/>
      <c r="BI197" s="30"/>
      <c r="BJ197" s="30"/>
      <c r="BK197" s="30"/>
      <c r="BL197" s="30"/>
      <c r="BM197" s="30"/>
      <c r="BN197" s="30"/>
      <c r="BO197" s="30"/>
      <c r="BP197" s="30"/>
      <c r="BQ197" s="30"/>
      <c r="BR197" s="30"/>
      <c r="BS197" s="30"/>
    </row>
    <row r="198" spans="9:71" x14ac:dyDescent="0.3"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30"/>
      <c r="AK198" s="30"/>
      <c r="AL198" s="30"/>
      <c r="AM198" s="30"/>
      <c r="AN198" s="30"/>
      <c r="AO198" s="30"/>
      <c r="AP198" s="30"/>
      <c r="AQ198" s="30"/>
      <c r="AR198" s="30"/>
      <c r="AS198" s="30"/>
      <c r="AT198" s="30"/>
      <c r="AU198" s="30"/>
      <c r="AV198" s="30"/>
      <c r="AW198" s="30"/>
      <c r="AX198" s="30"/>
      <c r="AY198" s="30"/>
      <c r="AZ198" s="30"/>
      <c r="BA198" s="30"/>
      <c r="BB198" s="30"/>
      <c r="BC198" s="30"/>
      <c r="BD198" s="30"/>
      <c r="BE198" s="30"/>
      <c r="BF198" s="30"/>
      <c r="BG198" s="30"/>
      <c r="BH198" s="30"/>
      <c r="BI198" s="30"/>
      <c r="BJ198" s="30"/>
      <c r="BK198" s="30"/>
      <c r="BL198" s="30"/>
      <c r="BM198" s="30"/>
      <c r="BN198" s="30"/>
      <c r="BO198" s="30"/>
      <c r="BP198" s="30"/>
      <c r="BQ198" s="30"/>
      <c r="BR198" s="30"/>
      <c r="BS198" s="30"/>
    </row>
    <row r="199" spans="9:71" x14ac:dyDescent="0.3"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30"/>
      <c r="AK199" s="30"/>
      <c r="AL199" s="30"/>
      <c r="AM199" s="30"/>
      <c r="AN199" s="30"/>
      <c r="AO199" s="30"/>
      <c r="AP199" s="30"/>
      <c r="AQ199" s="30"/>
      <c r="AR199" s="30"/>
      <c r="AS199" s="30"/>
      <c r="AT199" s="30"/>
      <c r="AU199" s="30"/>
      <c r="AV199" s="30"/>
      <c r="AW199" s="30"/>
      <c r="AX199" s="30"/>
      <c r="AY199" s="30"/>
      <c r="AZ199" s="30"/>
      <c r="BA199" s="30"/>
      <c r="BB199" s="30"/>
      <c r="BC199" s="30"/>
      <c r="BD199" s="30"/>
      <c r="BE199" s="30"/>
      <c r="BF199" s="30"/>
      <c r="BG199" s="30"/>
      <c r="BH199" s="30"/>
      <c r="BI199" s="30"/>
      <c r="BJ199" s="30"/>
      <c r="BK199" s="30"/>
      <c r="BL199" s="30"/>
      <c r="BM199" s="30"/>
      <c r="BN199" s="30"/>
      <c r="BO199" s="30"/>
      <c r="BP199" s="30"/>
      <c r="BQ199" s="30"/>
      <c r="BR199" s="30"/>
      <c r="BS199" s="30"/>
    </row>
    <row r="200" spans="9:71" x14ac:dyDescent="0.3"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30"/>
      <c r="AK200" s="30"/>
      <c r="AL200" s="30"/>
      <c r="AM200" s="30"/>
      <c r="AN200" s="30"/>
      <c r="AO200" s="30"/>
      <c r="AP200" s="30"/>
      <c r="AQ200" s="30"/>
      <c r="AR200" s="30"/>
      <c r="AS200" s="30"/>
      <c r="AT200" s="30"/>
      <c r="AU200" s="30"/>
      <c r="AV200" s="30"/>
      <c r="AW200" s="30"/>
      <c r="AX200" s="30"/>
      <c r="AY200" s="30"/>
      <c r="AZ200" s="30"/>
      <c r="BA200" s="30"/>
      <c r="BB200" s="30"/>
      <c r="BC200" s="30"/>
      <c r="BD200" s="30"/>
      <c r="BE200" s="30"/>
      <c r="BF200" s="30"/>
      <c r="BG200" s="30"/>
      <c r="BH200" s="30"/>
      <c r="BI200" s="30"/>
      <c r="BJ200" s="30"/>
      <c r="BK200" s="30"/>
      <c r="BL200" s="30"/>
      <c r="BM200" s="30"/>
      <c r="BN200" s="30"/>
      <c r="BO200" s="30"/>
      <c r="BP200" s="30"/>
      <c r="BQ200" s="30"/>
      <c r="BR200" s="30"/>
      <c r="BS200" s="30"/>
    </row>
    <row r="201" spans="9:71" x14ac:dyDescent="0.3"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F201" s="30"/>
      <c r="AG201" s="30"/>
      <c r="AH201" s="30"/>
      <c r="AI201" s="30"/>
      <c r="AJ201" s="30"/>
      <c r="AK201" s="30"/>
      <c r="AL201" s="30"/>
      <c r="AM201" s="30"/>
      <c r="AN201" s="30"/>
      <c r="AO201" s="30"/>
      <c r="AP201" s="30"/>
      <c r="AQ201" s="30"/>
      <c r="AR201" s="30"/>
      <c r="AS201" s="30"/>
      <c r="AT201" s="30"/>
      <c r="AU201" s="30"/>
      <c r="AV201" s="30"/>
      <c r="AW201" s="30"/>
      <c r="AX201" s="30"/>
      <c r="AY201" s="30"/>
      <c r="AZ201" s="30"/>
      <c r="BA201" s="30"/>
      <c r="BB201" s="30"/>
      <c r="BC201" s="30"/>
      <c r="BD201" s="30"/>
      <c r="BE201" s="30"/>
      <c r="BF201" s="30"/>
      <c r="BG201" s="30"/>
      <c r="BH201" s="30"/>
      <c r="BI201" s="30"/>
      <c r="BJ201" s="30"/>
      <c r="BK201" s="30"/>
      <c r="BL201" s="30"/>
      <c r="BM201" s="30"/>
      <c r="BN201" s="30"/>
      <c r="BO201" s="30"/>
      <c r="BP201" s="30"/>
      <c r="BQ201" s="30"/>
      <c r="BR201" s="30"/>
      <c r="BS201" s="30"/>
    </row>
    <row r="202" spans="9:71" x14ac:dyDescent="0.3"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  <c r="AG202" s="30"/>
      <c r="AH202" s="30"/>
      <c r="AI202" s="30"/>
      <c r="AJ202" s="30"/>
      <c r="AK202" s="30"/>
      <c r="AL202" s="30"/>
      <c r="AM202" s="30"/>
      <c r="AN202" s="30"/>
      <c r="AO202" s="30"/>
      <c r="AP202" s="30"/>
      <c r="AQ202" s="30"/>
      <c r="AR202" s="30"/>
      <c r="AS202" s="30"/>
      <c r="AT202" s="30"/>
      <c r="AU202" s="30"/>
      <c r="AV202" s="30"/>
      <c r="AW202" s="30"/>
      <c r="AX202" s="30"/>
      <c r="AY202" s="30"/>
      <c r="AZ202" s="30"/>
      <c r="BA202" s="30"/>
      <c r="BB202" s="30"/>
      <c r="BC202" s="30"/>
      <c r="BD202" s="30"/>
      <c r="BE202" s="30"/>
      <c r="BF202" s="30"/>
      <c r="BG202" s="30"/>
      <c r="BH202" s="30"/>
      <c r="BI202" s="30"/>
      <c r="BJ202" s="30"/>
      <c r="BK202" s="30"/>
      <c r="BL202" s="30"/>
      <c r="BM202" s="30"/>
      <c r="BN202" s="30"/>
      <c r="BO202" s="30"/>
      <c r="BP202" s="30"/>
      <c r="BQ202" s="30"/>
      <c r="BR202" s="30"/>
      <c r="BS202" s="30"/>
    </row>
    <row r="203" spans="9:71" x14ac:dyDescent="0.3"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F203" s="30"/>
      <c r="AG203" s="30"/>
      <c r="AH203" s="30"/>
      <c r="AI203" s="30"/>
      <c r="AJ203" s="30"/>
      <c r="AK203" s="30"/>
      <c r="AL203" s="30"/>
      <c r="AM203" s="30"/>
      <c r="AN203" s="30"/>
      <c r="AO203" s="30"/>
      <c r="AP203" s="30"/>
      <c r="AQ203" s="30"/>
      <c r="AR203" s="30"/>
      <c r="AS203" s="30"/>
      <c r="AT203" s="30"/>
      <c r="AU203" s="30"/>
      <c r="AV203" s="30"/>
      <c r="AW203" s="30"/>
      <c r="AX203" s="30"/>
      <c r="AY203" s="30"/>
      <c r="AZ203" s="30"/>
      <c r="BA203" s="30"/>
      <c r="BB203" s="30"/>
      <c r="BC203" s="30"/>
      <c r="BD203" s="30"/>
      <c r="BE203" s="30"/>
      <c r="BF203" s="30"/>
      <c r="BG203" s="30"/>
      <c r="BH203" s="30"/>
      <c r="BI203" s="30"/>
      <c r="BJ203" s="30"/>
      <c r="BK203" s="30"/>
      <c r="BL203" s="30"/>
      <c r="BM203" s="30"/>
      <c r="BN203" s="30"/>
      <c r="BO203" s="30"/>
      <c r="BP203" s="30"/>
      <c r="BQ203" s="30"/>
      <c r="BR203" s="30"/>
      <c r="BS203" s="30"/>
    </row>
    <row r="204" spans="9:71" x14ac:dyDescent="0.3"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  <c r="AA204" s="30"/>
      <c r="AB204" s="30"/>
      <c r="AC204" s="30"/>
      <c r="AD204" s="30"/>
      <c r="AE204" s="30"/>
      <c r="AF204" s="30"/>
      <c r="AG204" s="30"/>
      <c r="AH204" s="30"/>
      <c r="AI204" s="30"/>
      <c r="AJ204" s="30"/>
      <c r="AK204" s="30"/>
      <c r="AL204" s="30"/>
      <c r="AM204" s="30"/>
      <c r="AN204" s="30"/>
      <c r="AO204" s="30"/>
      <c r="AP204" s="30"/>
      <c r="AQ204" s="30"/>
      <c r="AR204" s="30"/>
      <c r="AS204" s="30"/>
      <c r="AT204" s="30"/>
      <c r="AU204" s="30"/>
      <c r="AV204" s="30"/>
      <c r="AW204" s="30"/>
      <c r="AX204" s="30"/>
      <c r="AY204" s="30"/>
      <c r="AZ204" s="30"/>
      <c r="BA204" s="30"/>
      <c r="BB204" s="30"/>
      <c r="BC204" s="30"/>
      <c r="BD204" s="30"/>
      <c r="BE204" s="30"/>
      <c r="BF204" s="30"/>
      <c r="BG204" s="30"/>
      <c r="BH204" s="30"/>
      <c r="BI204" s="30"/>
      <c r="BJ204" s="30"/>
      <c r="BK204" s="30"/>
      <c r="BL204" s="30"/>
      <c r="BM204" s="30"/>
      <c r="BN204" s="30"/>
      <c r="BO204" s="30"/>
      <c r="BP204" s="30"/>
      <c r="BQ204" s="30"/>
      <c r="BR204" s="30"/>
      <c r="BS204" s="30"/>
    </row>
    <row r="205" spans="9:71" x14ac:dyDescent="0.3"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30"/>
      <c r="AK205" s="30"/>
      <c r="AL205" s="30"/>
      <c r="AM205" s="30"/>
      <c r="AN205" s="30"/>
      <c r="AO205" s="30"/>
      <c r="AP205" s="30"/>
      <c r="AQ205" s="30"/>
      <c r="AR205" s="30"/>
      <c r="AS205" s="30"/>
      <c r="AT205" s="30"/>
      <c r="AU205" s="30"/>
      <c r="AV205" s="30"/>
      <c r="AW205" s="30"/>
      <c r="AX205" s="30"/>
      <c r="AY205" s="30"/>
      <c r="AZ205" s="30"/>
      <c r="BA205" s="30"/>
      <c r="BB205" s="30"/>
      <c r="BC205" s="30"/>
      <c r="BD205" s="30"/>
      <c r="BE205" s="30"/>
      <c r="BF205" s="30"/>
      <c r="BG205" s="30"/>
      <c r="BH205" s="30"/>
      <c r="BI205" s="30"/>
      <c r="BJ205" s="30"/>
      <c r="BK205" s="30"/>
      <c r="BL205" s="30"/>
      <c r="BM205" s="30"/>
      <c r="BN205" s="30"/>
      <c r="BO205" s="30"/>
      <c r="BP205" s="30"/>
      <c r="BQ205" s="30"/>
      <c r="BR205" s="30"/>
      <c r="BS205" s="30"/>
    </row>
    <row r="206" spans="9:71" x14ac:dyDescent="0.3"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30"/>
      <c r="AN206" s="30"/>
      <c r="AO206" s="30"/>
      <c r="AP206" s="30"/>
      <c r="AQ206" s="30"/>
      <c r="AR206" s="30"/>
      <c r="AS206" s="30"/>
      <c r="AT206" s="30"/>
      <c r="AU206" s="30"/>
      <c r="AV206" s="30"/>
      <c r="AW206" s="30"/>
      <c r="AX206" s="30"/>
      <c r="AY206" s="30"/>
      <c r="AZ206" s="30"/>
      <c r="BA206" s="30"/>
      <c r="BB206" s="30"/>
      <c r="BC206" s="30"/>
      <c r="BD206" s="30"/>
      <c r="BE206" s="30"/>
      <c r="BF206" s="30"/>
      <c r="BG206" s="30"/>
      <c r="BH206" s="30"/>
      <c r="BI206" s="30"/>
      <c r="BJ206" s="30"/>
      <c r="BK206" s="30"/>
      <c r="BL206" s="30"/>
      <c r="BM206" s="30"/>
      <c r="BN206" s="30"/>
      <c r="BO206" s="30"/>
      <c r="BP206" s="30"/>
      <c r="BQ206" s="30"/>
      <c r="BR206" s="30"/>
      <c r="BS206" s="30"/>
    </row>
    <row r="207" spans="9:71" x14ac:dyDescent="0.3"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/>
      <c r="AJ207" s="30"/>
      <c r="AK207" s="30"/>
      <c r="AL207" s="30"/>
      <c r="AM207" s="30"/>
      <c r="AN207" s="30"/>
      <c r="AO207" s="30"/>
      <c r="AP207" s="30"/>
      <c r="AQ207" s="30"/>
      <c r="AR207" s="30"/>
      <c r="AS207" s="30"/>
      <c r="AT207" s="30"/>
      <c r="AU207" s="30"/>
      <c r="AV207" s="30"/>
      <c r="AW207" s="30"/>
      <c r="AX207" s="30"/>
      <c r="AY207" s="30"/>
      <c r="AZ207" s="30"/>
      <c r="BA207" s="30"/>
      <c r="BB207" s="30"/>
      <c r="BC207" s="30"/>
      <c r="BD207" s="30"/>
      <c r="BE207" s="30"/>
      <c r="BF207" s="30"/>
      <c r="BG207" s="30"/>
      <c r="BH207" s="30"/>
      <c r="BI207" s="30"/>
      <c r="BJ207" s="30"/>
      <c r="BK207" s="30"/>
      <c r="BL207" s="30"/>
      <c r="BM207" s="30"/>
      <c r="BN207" s="30"/>
      <c r="BO207" s="30"/>
      <c r="BP207" s="30"/>
      <c r="BQ207" s="30"/>
      <c r="BR207" s="30"/>
      <c r="BS207" s="30"/>
    </row>
    <row r="208" spans="9:71" x14ac:dyDescent="0.3"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  <c r="AJ208" s="30"/>
      <c r="AK208" s="30"/>
      <c r="AL208" s="30"/>
      <c r="AM208" s="30"/>
      <c r="AN208" s="30"/>
      <c r="AO208" s="30"/>
      <c r="AP208" s="30"/>
      <c r="AQ208" s="30"/>
      <c r="AR208" s="30"/>
      <c r="AS208" s="30"/>
      <c r="AT208" s="30"/>
      <c r="AU208" s="30"/>
      <c r="AV208" s="30"/>
      <c r="AW208" s="30"/>
      <c r="AX208" s="30"/>
      <c r="AY208" s="30"/>
      <c r="AZ208" s="30"/>
      <c r="BA208" s="30"/>
      <c r="BB208" s="30"/>
      <c r="BC208" s="30"/>
      <c r="BD208" s="30"/>
      <c r="BE208" s="30"/>
      <c r="BF208" s="30"/>
      <c r="BG208" s="30"/>
      <c r="BH208" s="30"/>
      <c r="BI208" s="30"/>
      <c r="BJ208" s="30"/>
      <c r="BK208" s="30"/>
      <c r="BL208" s="30"/>
      <c r="BM208" s="30"/>
      <c r="BN208" s="30"/>
      <c r="BO208" s="30"/>
      <c r="BP208" s="30"/>
      <c r="BQ208" s="30"/>
      <c r="BR208" s="30"/>
      <c r="BS208" s="30"/>
    </row>
    <row r="209" spans="9:71" x14ac:dyDescent="0.3"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  <c r="AJ209" s="30"/>
      <c r="AK209" s="30"/>
      <c r="AL209" s="30"/>
      <c r="AM209" s="30"/>
      <c r="AN209" s="30"/>
      <c r="AO209" s="30"/>
      <c r="AP209" s="30"/>
      <c r="AQ209" s="30"/>
      <c r="AR209" s="30"/>
      <c r="AS209" s="30"/>
      <c r="AT209" s="30"/>
      <c r="AU209" s="30"/>
      <c r="AV209" s="30"/>
      <c r="AW209" s="30"/>
      <c r="AX209" s="30"/>
      <c r="AY209" s="30"/>
      <c r="AZ209" s="30"/>
      <c r="BA209" s="30"/>
      <c r="BB209" s="30"/>
      <c r="BC209" s="30"/>
      <c r="BD209" s="30"/>
      <c r="BE209" s="30"/>
      <c r="BF209" s="30"/>
      <c r="BG209" s="30"/>
      <c r="BH209" s="30"/>
      <c r="BI209" s="30"/>
      <c r="BJ209" s="30"/>
      <c r="BK209" s="30"/>
      <c r="BL209" s="30"/>
      <c r="BM209" s="30"/>
      <c r="BN209" s="30"/>
      <c r="BO209" s="30"/>
      <c r="BP209" s="30"/>
      <c r="BQ209" s="30"/>
      <c r="BR209" s="30"/>
      <c r="BS209" s="30"/>
    </row>
    <row r="210" spans="9:71" x14ac:dyDescent="0.3"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30"/>
      <c r="AK210" s="30"/>
      <c r="AL210" s="30"/>
      <c r="AM210" s="30"/>
      <c r="AN210" s="30"/>
      <c r="AO210" s="30"/>
      <c r="AP210" s="30"/>
      <c r="AQ210" s="30"/>
      <c r="AR210" s="30"/>
      <c r="AS210" s="30"/>
      <c r="AT210" s="30"/>
      <c r="AU210" s="30"/>
      <c r="AV210" s="30"/>
      <c r="AW210" s="30"/>
      <c r="AX210" s="30"/>
      <c r="AY210" s="30"/>
      <c r="AZ210" s="30"/>
      <c r="BA210" s="30"/>
      <c r="BB210" s="30"/>
      <c r="BC210" s="30"/>
      <c r="BD210" s="30"/>
      <c r="BE210" s="30"/>
      <c r="BF210" s="30"/>
      <c r="BG210" s="30"/>
      <c r="BH210" s="30"/>
      <c r="BI210" s="30"/>
      <c r="BJ210" s="30"/>
      <c r="BK210" s="30"/>
      <c r="BL210" s="30"/>
      <c r="BM210" s="30"/>
      <c r="BN210" s="30"/>
      <c r="BO210" s="30"/>
      <c r="BP210" s="30"/>
      <c r="BQ210" s="30"/>
      <c r="BR210" s="30"/>
      <c r="BS210" s="30"/>
    </row>
    <row r="211" spans="9:71" x14ac:dyDescent="0.3"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30"/>
      <c r="AK211" s="30"/>
      <c r="AL211" s="30"/>
      <c r="AM211" s="30"/>
      <c r="AN211" s="30"/>
      <c r="AO211" s="30"/>
      <c r="AP211" s="30"/>
      <c r="AQ211" s="30"/>
      <c r="AR211" s="30"/>
      <c r="AS211" s="30"/>
      <c r="AT211" s="30"/>
      <c r="AU211" s="30"/>
      <c r="AV211" s="30"/>
      <c r="AW211" s="30"/>
      <c r="AX211" s="30"/>
      <c r="AY211" s="30"/>
      <c r="AZ211" s="30"/>
      <c r="BA211" s="30"/>
      <c r="BB211" s="30"/>
      <c r="BC211" s="30"/>
      <c r="BD211" s="30"/>
      <c r="BE211" s="30"/>
      <c r="BF211" s="30"/>
      <c r="BG211" s="30"/>
      <c r="BH211" s="30"/>
      <c r="BI211" s="30"/>
      <c r="BJ211" s="30"/>
      <c r="BK211" s="30"/>
      <c r="BL211" s="30"/>
      <c r="BM211" s="30"/>
      <c r="BN211" s="30"/>
      <c r="BO211" s="30"/>
      <c r="BP211" s="30"/>
      <c r="BQ211" s="30"/>
      <c r="BR211" s="30"/>
      <c r="BS211" s="30"/>
    </row>
    <row r="212" spans="9:71" x14ac:dyDescent="0.3"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30"/>
      <c r="AK212" s="30"/>
      <c r="AL212" s="30"/>
      <c r="AM212" s="30"/>
      <c r="AN212" s="30"/>
      <c r="AO212" s="30"/>
      <c r="AP212" s="30"/>
      <c r="AQ212" s="30"/>
      <c r="AR212" s="30"/>
      <c r="AS212" s="30"/>
      <c r="AT212" s="30"/>
      <c r="AU212" s="30"/>
      <c r="AV212" s="30"/>
      <c r="AW212" s="30"/>
      <c r="AX212" s="30"/>
      <c r="AY212" s="30"/>
      <c r="AZ212" s="30"/>
      <c r="BA212" s="30"/>
      <c r="BB212" s="30"/>
      <c r="BC212" s="30"/>
      <c r="BD212" s="30"/>
      <c r="BE212" s="30"/>
      <c r="BF212" s="30"/>
      <c r="BG212" s="30"/>
      <c r="BH212" s="30"/>
      <c r="BI212" s="30"/>
      <c r="BJ212" s="30"/>
      <c r="BK212" s="30"/>
      <c r="BL212" s="30"/>
      <c r="BM212" s="30"/>
      <c r="BN212" s="30"/>
      <c r="BO212" s="30"/>
      <c r="BP212" s="30"/>
      <c r="BQ212" s="30"/>
      <c r="BR212" s="30"/>
      <c r="BS212" s="30"/>
    </row>
    <row r="213" spans="9:71" x14ac:dyDescent="0.3"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  <c r="AJ213" s="30"/>
      <c r="AK213" s="30"/>
      <c r="AL213" s="30"/>
      <c r="AM213" s="30"/>
      <c r="AN213" s="30"/>
      <c r="AO213" s="30"/>
      <c r="AP213" s="30"/>
      <c r="AQ213" s="30"/>
      <c r="AR213" s="30"/>
      <c r="AS213" s="30"/>
      <c r="AT213" s="30"/>
      <c r="AU213" s="30"/>
      <c r="AV213" s="30"/>
      <c r="AW213" s="30"/>
      <c r="AX213" s="30"/>
      <c r="AY213" s="30"/>
      <c r="AZ213" s="30"/>
      <c r="BA213" s="30"/>
      <c r="BB213" s="30"/>
      <c r="BC213" s="30"/>
      <c r="BD213" s="30"/>
      <c r="BE213" s="30"/>
      <c r="BF213" s="30"/>
      <c r="BG213" s="30"/>
      <c r="BH213" s="30"/>
      <c r="BI213" s="30"/>
      <c r="BJ213" s="30"/>
      <c r="BK213" s="30"/>
      <c r="BL213" s="30"/>
      <c r="BM213" s="30"/>
      <c r="BN213" s="30"/>
      <c r="BO213" s="30"/>
      <c r="BP213" s="30"/>
      <c r="BQ213" s="30"/>
      <c r="BR213" s="30"/>
      <c r="BS213" s="30"/>
    </row>
    <row r="214" spans="9:71" x14ac:dyDescent="0.3"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  <c r="AJ214" s="30"/>
      <c r="AK214" s="30"/>
      <c r="AL214" s="30"/>
      <c r="AM214" s="30"/>
      <c r="AN214" s="30"/>
      <c r="AO214" s="30"/>
      <c r="AP214" s="30"/>
      <c r="AQ214" s="30"/>
      <c r="AR214" s="30"/>
      <c r="AS214" s="30"/>
      <c r="AT214" s="30"/>
      <c r="AU214" s="30"/>
      <c r="AV214" s="30"/>
      <c r="AW214" s="30"/>
      <c r="AX214" s="30"/>
      <c r="AY214" s="30"/>
      <c r="AZ214" s="30"/>
      <c r="BA214" s="30"/>
      <c r="BB214" s="30"/>
      <c r="BC214" s="30"/>
      <c r="BD214" s="30"/>
      <c r="BE214" s="30"/>
      <c r="BF214" s="30"/>
      <c r="BG214" s="30"/>
      <c r="BH214" s="30"/>
      <c r="BI214" s="30"/>
      <c r="BJ214" s="30"/>
      <c r="BK214" s="30"/>
      <c r="BL214" s="30"/>
      <c r="BM214" s="30"/>
      <c r="BN214" s="30"/>
      <c r="BO214" s="30"/>
      <c r="BP214" s="30"/>
      <c r="BQ214" s="30"/>
      <c r="BR214" s="30"/>
      <c r="BS214" s="30"/>
    </row>
    <row r="215" spans="9:71" x14ac:dyDescent="0.3"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30"/>
      <c r="AK215" s="30"/>
      <c r="AL215" s="30"/>
      <c r="AM215" s="30"/>
      <c r="AN215" s="30"/>
      <c r="AO215" s="30"/>
      <c r="AP215" s="30"/>
      <c r="AQ215" s="30"/>
      <c r="AR215" s="30"/>
      <c r="AS215" s="30"/>
      <c r="AT215" s="30"/>
      <c r="AU215" s="30"/>
      <c r="AV215" s="30"/>
      <c r="AW215" s="30"/>
      <c r="AX215" s="30"/>
      <c r="AY215" s="30"/>
      <c r="AZ215" s="30"/>
      <c r="BA215" s="30"/>
      <c r="BB215" s="30"/>
      <c r="BC215" s="30"/>
      <c r="BD215" s="30"/>
      <c r="BE215" s="30"/>
      <c r="BF215" s="30"/>
      <c r="BG215" s="30"/>
      <c r="BH215" s="30"/>
      <c r="BI215" s="30"/>
      <c r="BJ215" s="30"/>
      <c r="BK215" s="30"/>
      <c r="BL215" s="30"/>
      <c r="BM215" s="30"/>
      <c r="BN215" s="30"/>
      <c r="BO215" s="30"/>
      <c r="BP215" s="30"/>
      <c r="BQ215" s="30"/>
      <c r="BR215" s="30"/>
      <c r="BS215" s="30"/>
    </row>
    <row r="216" spans="9:71" x14ac:dyDescent="0.3"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30"/>
      <c r="AK216" s="30"/>
      <c r="AL216" s="30"/>
      <c r="AM216" s="30"/>
      <c r="AN216" s="30"/>
      <c r="AO216" s="30"/>
      <c r="AP216" s="30"/>
      <c r="AQ216" s="30"/>
      <c r="AR216" s="30"/>
      <c r="AS216" s="30"/>
      <c r="AT216" s="30"/>
      <c r="AU216" s="30"/>
      <c r="AV216" s="30"/>
      <c r="AW216" s="30"/>
      <c r="AX216" s="30"/>
      <c r="AY216" s="30"/>
      <c r="AZ216" s="30"/>
      <c r="BA216" s="30"/>
      <c r="BB216" s="30"/>
      <c r="BC216" s="30"/>
      <c r="BD216" s="30"/>
      <c r="BE216" s="30"/>
      <c r="BF216" s="30"/>
      <c r="BG216" s="30"/>
      <c r="BH216" s="30"/>
      <c r="BI216" s="30"/>
      <c r="BJ216" s="30"/>
      <c r="BK216" s="30"/>
      <c r="BL216" s="30"/>
      <c r="BM216" s="30"/>
      <c r="BN216" s="30"/>
      <c r="BO216" s="30"/>
      <c r="BP216" s="30"/>
      <c r="BQ216" s="30"/>
      <c r="BR216" s="30"/>
      <c r="BS216" s="30"/>
    </row>
    <row r="217" spans="9:71" x14ac:dyDescent="0.3"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30"/>
      <c r="AK217" s="30"/>
      <c r="AL217" s="30"/>
      <c r="AM217" s="30"/>
      <c r="AN217" s="30"/>
      <c r="AO217" s="30"/>
      <c r="AP217" s="30"/>
      <c r="AQ217" s="30"/>
      <c r="AR217" s="30"/>
      <c r="AS217" s="30"/>
      <c r="AT217" s="30"/>
      <c r="AU217" s="30"/>
      <c r="AV217" s="30"/>
      <c r="AW217" s="30"/>
      <c r="AX217" s="30"/>
      <c r="AY217" s="30"/>
      <c r="AZ217" s="30"/>
      <c r="BA217" s="30"/>
      <c r="BB217" s="30"/>
      <c r="BC217" s="30"/>
      <c r="BD217" s="30"/>
      <c r="BE217" s="30"/>
      <c r="BF217" s="30"/>
      <c r="BG217" s="30"/>
      <c r="BH217" s="30"/>
      <c r="BI217" s="30"/>
      <c r="BJ217" s="30"/>
      <c r="BK217" s="30"/>
      <c r="BL217" s="30"/>
      <c r="BM217" s="30"/>
      <c r="BN217" s="30"/>
      <c r="BO217" s="30"/>
      <c r="BP217" s="30"/>
      <c r="BQ217" s="30"/>
      <c r="BR217" s="30"/>
      <c r="BS217" s="30"/>
    </row>
    <row r="218" spans="9:71" x14ac:dyDescent="0.3"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  <c r="AJ218" s="30"/>
      <c r="AK218" s="30"/>
      <c r="AL218" s="30"/>
      <c r="AM218" s="30"/>
      <c r="AN218" s="30"/>
      <c r="AO218" s="30"/>
      <c r="AP218" s="30"/>
      <c r="AQ218" s="30"/>
      <c r="AR218" s="30"/>
      <c r="AS218" s="30"/>
      <c r="AT218" s="30"/>
      <c r="AU218" s="30"/>
      <c r="AV218" s="30"/>
      <c r="AW218" s="30"/>
      <c r="AX218" s="30"/>
      <c r="AY218" s="30"/>
      <c r="AZ218" s="30"/>
      <c r="BA218" s="30"/>
      <c r="BB218" s="30"/>
      <c r="BC218" s="30"/>
      <c r="BD218" s="30"/>
      <c r="BE218" s="30"/>
      <c r="BF218" s="30"/>
      <c r="BG218" s="30"/>
      <c r="BH218" s="30"/>
      <c r="BI218" s="30"/>
      <c r="BJ218" s="30"/>
      <c r="BK218" s="30"/>
      <c r="BL218" s="30"/>
      <c r="BM218" s="30"/>
      <c r="BN218" s="30"/>
      <c r="BO218" s="30"/>
      <c r="BP218" s="30"/>
      <c r="BQ218" s="30"/>
      <c r="BR218" s="30"/>
      <c r="BS218" s="30"/>
    </row>
    <row r="219" spans="9:71" x14ac:dyDescent="0.3"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  <c r="AJ219" s="30"/>
      <c r="AK219" s="30"/>
      <c r="AL219" s="30"/>
      <c r="AM219" s="30"/>
      <c r="AN219" s="30"/>
      <c r="AO219" s="30"/>
      <c r="AP219" s="30"/>
      <c r="AQ219" s="30"/>
      <c r="AR219" s="30"/>
      <c r="AS219" s="30"/>
      <c r="AT219" s="30"/>
      <c r="AU219" s="30"/>
      <c r="AV219" s="30"/>
      <c r="AW219" s="30"/>
      <c r="AX219" s="30"/>
      <c r="AY219" s="30"/>
      <c r="AZ219" s="30"/>
      <c r="BA219" s="30"/>
      <c r="BB219" s="30"/>
      <c r="BC219" s="30"/>
      <c r="BD219" s="30"/>
      <c r="BE219" s="30"/>
      <c r="BF219" s="30"/>
      <c r="BG219" s="30"/>
      <c r="BH219" s="30"/>
      <c r="BI219" s="30"/>
      <c r="BJ219" s="30"/>
      <c r="BK219" s="30"/>
      <c r="BL219" s="30"/>
      <c r="BM219" s="30"/>
      <c r="BN219" s="30"/>
      <c r="BO219" s="30"/>
      <c r="BP219" s="30"/>
      <c r="BQ219" s="30"/>
      <c r="BR219" s="30"/>
      <c r="BS219" s="30"/>
    </row>
    <row r="220" spans="9:71" x14ac:dyDescent="0.3"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  <c r="AJ220" s="30"/>
      <c r="AK220" s="30"/>
      <c r="AL220" s="30"/>
      <c r="AM220" s="30"/>
      <c r="AN220" s="30"/>
      <c r="AO220" s="30"/>
      <c r="AP220" s="30"/>
      <c r="AQ220" s="30"/>
      <c r="AR220" s="30"/>
      <c r="AS220" s="30"/>
      <c r="AT220" s="30"/>
      <c r="AU220" s="30"/>
      <c r="AV220" s="30"/>
      <c r="AW220" s="30"/>
      <c r="AX220" s="30"/>
      <c r="AY220" s="30"/>
      <c r="AZ220" s="30"/>
      <c r="BA220" s="30"/>
      <c r="BB220" s="30"/>
      <c r="BC220" s="30"/>
      <c r="BD220" s="30"/>
      <c r="BE220" s="30"/>
      <c r="BF220" s="30"/>
      <c r="BG220" s="30"/>
      <c r="BH220" s="30"/>
      <c r="BI220" s="30"/>
      <c r="BJ220" s="30"/>
      <c r="BK220" s="30"/>
      <c r="BL220" s="30"/>
      <c r="BM220" s="30"/>
      <c r="BN220" s="30"/>
      <c r="BO220" s="30"/>
      <c r="BP220" s="30"/>
      <c r="BQ220" s="30"/>
      <c r="BR220" s="30"/>
      <c r="BS220" s="30"/>
    </row>
    <row r="221" spans="9:71" x14ac:dyDescent="0.3"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  <c r="AJ221" s="30"/>
      <c r="AK221" s="30"/>
      <c r="AL221" s="30"/>
      <c r="AM221" s="30"/>
      <c r="AN221" s="30"/>
      <c r="AO221" s="30"/>
      <c r="AP221" s="30"/>
      <c r="AQ221" s="30"/>
      <c r="AR221" s="30"/>
      <c r="AS221" s="30"/>
      <c r="AT221" s="30"/>
      <c r="AU221" s="30"/>
      <c r="AV221" s="30"/>
      <c r="AW221" s="30"/>
      <c r="AX221" s="30"/>
      <c r="AY221" s="30"/>
      <c r="AZ221" s="30"/>
      <c r="BA221" s="30"/>
      <c r="BB221" s="30"/>
      <c r="BC221" s="30"/>
      <c r="BD221" s="30"/>
      <c r="BE221" s="30"/>
      <c r="BF221" s="30"/>
      <c r="BG221" s="30"/>
      <c r="BH221" s="30"/>
      <c r="BI221" s="30"/>
      <c r="BJ221" s="30"/>
      <c r="BK221" s="30"/>
      <c r="BL221" s="30"/>
      <c r="BM221" s="30"/>
      <c r="BN221" s="30"/>
      <c r="BO221" s="30"/>
      <c r="BP221" s="30"/>
      <c r="BQ221" s="30"/>
      <c r="BR221" s="30"/>
      <c r="BS221" s="30"/>
    </row>
    <row r="222" spans="9:71" x14ac:dyDescent="0.3"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/>
      <c r="AI222" s="30"/>
      <c r="AJ222" s="30"/>
      <c r="AK222" s="30"/>
      <c r="AL222" s="30"/>
      <c r="AM222" s="30"/>
      <c r="AN222" s="30"/>
      <c r="AO222" s="30"/>
      <c r="AP222" s="30"/>
      <c r="AQ222" s="30"/>
      <c r="AR222" s="30"/>
      <c r="AS222" s="30"/>
      <c r="AT222" s="30"/>
      <c r="AU222" s="30"/>
      <c r="AV222" s="30"/>
      <c r="AW222" s="30"/>
      <c r="AX222" s="30"/>
      <c r="AY222" s="30"/>
      <c r="AZ222" s="30"/>
      <c r="BA222" s="30"/>
      <c r="BB222" s="30"/>
      <c r="BC222" s="30"/>
      <c r="BD222" s="30"/>
      <c r="BE222" s="30"/>
      <c r="BF222" s="30"/>
      <c r="BG222" s="30"/>
      <c r="BH222" s="30"/>
      <c r="BI222" s="30"/>
      <c r="BJ222" s="30"/>
      <c r="BK222" s="30"/>
      <c r="BL222" s="30"/>
      <c r="BM222" s="30"/>
      <c r="BN222" s="30"/>
      <c r="BO222" s="30"/>
      <c r="BP222" s="30"/>
      <c r="BQ222" s="30"/>
      <c r="BR222" s="30"/>
      <c r="BS222" s="30"/>
    </row>
    <row r="223" spans="9:71" x14ac:dyDescent="0.3"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/>
      <c r="AJ223" s="30"/>
      <c r="AK223" s="30"/>
      <c r="AL223" s="30"/>
      <c r="AM223" s="30"/>
      <c r="AN223" s="30"/>
      <c r="AO223" s="30"/>
      <c r="AP223" s="30"/>
      <c r="AQ223" s="30"/>
      <c r="AR223" s="30"/>
      <c r="AS223" s="30"/>
      <c r="AT223" s="30"/>
      <c r="AU223" s="30"/>
      <c r="AV223" s="30"/>
      <c r="AW223" s="30"/>
      <c r="AX223" s="30"/>
      <c r="AY223" s="30"/>
      <c r="AZ223" s="30"/>
      <c r="BA223" s="30"/>
      <c r="BB223" s="30"/>
      <c r="BC223" s="30"/>
      <c r="BD223" s="30"/>
      <c r="BE223" s="30"/>
      <c r="BF223" s="30"/>
      <c r="BG223" s="30"/>
      <c r="BH223" s="30"/>
      <c r="BI223" s="30"/>
      <c r="BJ223" s="30"/>
      <c r="BK223" s="30"/>
      <c r="BL223" s="30"/>
      <c r="BM223" s="30"/>
      <c r="BN223" s="30"/>
      <c r="BO223" s="30"/>
      <c r="BP223" s="30"/>
      <c r="BQ223" s="30"/>
      <c r="BR223" s="30"/>
      <c r="BS223" s="30"/>
    </row>
    <row r="224" spans="9:71" x14ac:dyDescent="0.3"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  <c r="AJ224" s="30"/>
      <c r="AK224" s="30"/>
      <c r="AL224" s="30"/>
      <c r="AM224" s="30"/>
      <c r="AN224" s="30"/>
      <c r="AO224" s="30"/>
      <c r="AP224" s="30"/>
      <c r="AQ224" s="30"/>
      <c r="AR224" s="30"/>
      <c r="AS224" s="30"/>
      <c r="AT224" s="30"/>
      <c r="AU224" s="30"/>
      <c r="AV224" s="30"/>
      <c r="AW224" s="30"/>
      <c r="AX224" s="30"/>
      <c r="AY224" s="30"/>
      <c r="AZ224" s="30"/>
      <c r="BA224" s="30"/>
      <c r="BB224" s="30"/>
      <c r="BC224" s="30"/>
      <c r="BD224" s="30"/>
      <c r="BE224" s="30"/>
      <c r="BF224" s="30"/>
      <c r="BG224" s="30"/>
      <c r="BH224" s="30"/>
      <c r="BI224" s="30"/>
      <c r="BJ224" s="30"/>
      <c r="BK224" s="30"/>
      <c r="BL224" s="30"/>
      <c r="BM224" s="30"/>
      <c r="BN224" s="30"/>
      <c r="BO224" s="30"/>
      <c r="BP224" s="30"/>
      <c r="BQ224" s="30"/>
      <c r="BR224" s="30"/>
      <c r="BS224" s="30"/>
    </row>
    <row r="225" spans="9:71" x14ac:dyDescent="0.3"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  <c r="AJ225" s="30"/>
      <c r="AK225" s="30"/>
      <c r="AL225" s="30"/>
      <c r="AM225" s="30"/>
      <c r="AN225" s="30"/>
      <c r="AO225" s="30"/>
      <c r="AP225" s="30"/>
      <c r="AQ225" s="30"/>
      <c r="AR225" s="30"/>
      <c r="AS225" s="30"/>
      <c r="AT225" s="30"/>
      <c r="AU225" s="30"/>
      <c r="AV225" s="30"/>
      <c r="AW225" s="30"/>
      <c r="AX225" s="30"/>
      <c r="AY225" s="30"/>
      <c r="AZ225" s="30"/>
      <c r="BA225" s="30"/>
      <c r="BB225" s="30"/>
      <c r="BC225" s="30"/>
      <c r="BD225" s="30"/>
      <c r="BE225" s="30"/>
      <c r="BF225" s="30"/>
      <c r="BG225" s="30"/>
      <c r="BH225" s="30"/>
      <c r="BI225" s="30"/>
      <c r="BJ225" s="30"/>
      <c r="BK225" s="30"/>
      <c r="BL225" s="30"/>
      <c r="BM225" s="30"/>
      <c r="BN225" s="30"/>
      <c r="BO225" s="30"/>
      <c r="BP225" s="30"/>
      <c r="BQ225" s="30"/>
      <c r="BR225" s="30"/>
      <c r="BS225" s="30"/>
    </row>
    <row r="226" spans="9:71" x14ac:dyDescent="0.3"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/>
      <c r="AJ226" s="30"/>
      <c r="AK226" s="30"/>
      <c r="AL226" s="30"/>
      <c r="AM226" s="30"/>
      <c r="AN226" s="30"/>
      <c r="AO226" s="30"/>
      <c r="AP226" s="30"/>
      <c r="AQ226" s="30"/>
      <c r="AR226" s="30"/>
      <c r="AS226" s="30"/>
      <c r="AT226" s="30"/>
      <c r="AU226" s="30"/>
      <c r="AV226" s="30"/>
      <c r="AW226" s="30"/>
      <c r="AX226" s="30"/>
      <c r="AY226" s="30"/>
      <c r="AZ226" s="30"/>
      <c r="BA226" s="30"/>
      <c r="BB226" s="30"/>
      <c r="BC226" s="30"/>
      <c r="BD226" s="30"/>
      <c r="BE226" s="30"/>
      <c r="BF226" s="30"/>
      <c r="BG226" s="30"/>
      <c r="BH226" s="30"/>
      <c r="BI226" s="30"/>
      <c r="BJ226" s="30"/>
      <c r="BK226" s="30"/>
      <c r="BL226" s="30"/>
      <c r="BM226" s="30"/>
      <c r="BN226" s="30"/>
      <c r="BO226" s="30"/>
      <c r="BP226" s="30"/>
      <c r="BQ226" s="30"/>
      <c r="BR226" s="30"/>
      <c r="BS226" s="30"/>
    </row>
    <row r="227" spans="9:71" x14ac:dyDescent="0.3"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  <c r="AJ227" s="30"/>
      <c r="AK227" s="30"/>
      <c r="AL227" s="30"/>
      <c r="AM227" s="30"/>
      <c r="AN227" s="30"/>
      <c r="AO227" s="30"/>
      <c r="AP227" s="30"/>
      <c r="AQ227" s="30"/>
      <c r="AR227" s="30"/>
      <c r="AS227" s="30"/>
      <c r="AT227" s="30"/>
      <c r="AU227" s="30"/>
      <c r="AV227" s="30"/>
      <c r="AW227" s="30"/>
      <c r="AX227" s="30"/>
      <c r="AY227" s="30"/>
      <c r="AZ227" s="30"/>
      <c r="BA227" s="30"/>
      <c r="BB227" s="30"/>
      <c r="BC227" s="30"/>
      <c r="BD227" s="30"/>
      <c r="BE227" s="30"/>
      <c r="BF227" s="30"/>
      <c r="BG227" s="30"/>
      <c r="BH227" s="30"/>
      <c r="BI227" s="30"/>
      <c r="BJ227" s="30"/>
      <c r="BK227" s="30"/>
      <c r="BL227" s="30"/>
      <c r="BM227" s="30"/>
      <c r="BN227" s="30"/>
      <c r="BO227" s="30"/>
      <c r="BP227" s="30"/>
      <c r="BQ227" s="30"/>
      <c r="BR227" s="30"/>
      <c r="BS227" s="30"/>
    </row>
    <row r="228" spans="9:71" x14ac:dyDescent="0.3"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  <c r="AJ228" s="30"/>
      <c r="AK228" s="30"/>
      <c r="AL228" s="30"/>
      <c r="AM228" s="30"/>
      <c r="AN228" s="30"/>
      <c r="AO228" s="30"/>
      <c r="AP228" s="30"/>
      <c r="AQ228" s="30"/>
      <c r="AR228" s="30"/>
      <c r="AS228" s="30"/>
      <c r="AT228" s="30"/>
      <c r="AU228" s="30"/>
      <c r="AV228" s="30"/>
      <c r="AW228" s="30"/>
      <c r="AX228" s="30"/>
      <c r="AY228" s="30"/>
      <c r="AZ228" s="30"/>
      <c r="BA228" s="30"/>
      <c r="BB228" s="30"/>
      <c r="BC228" s="30"/>
      <c r="BD228" s="30"/>
      <c r="BE228" s="30"/>
      <c r="BF228" s="30"/>
      <c r="BG228" s="30"/>
      <c r="BH228" s="30"/>
      <c r="BI228" s="30"/>
      <c r="BJ228" s="30"/>
      <c r="BK228" s="30"/>
      <c r="BL228" s="30"/>
      <c r="BM228" s="30"/>
      <c r="BN228" s="30"/>
      <c r="BO228" s="30"/>
      <c r="BP228" s="30"/>
      <c r="BQ228" s="30"/>
      <c r="BR228" s="30"/>
      <c r="BS228" s="30"/>
    </row>
    <row r="229" spans="9:71" x14ac:dyDescent="0.3"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  <c r="AJ229" s="30"/>
      <c r="AK229" s="30"/>
      <c r="AL229" s="30"/>
      <c r="AM229" s="30"/>
      <c r="AN229" s="30"/>
      <c r="AO229" s="30"/>
      <c r="AP229" s="30"/>
      <c r="AQ229" s="30"/>
      <c r="AR229" s="30"/>
      <c r="AS229" s="30"/>
      <c r="AT229" s="30"/>
      <c r="AU229" s="30"/>
      <c r="AV229" s="30"/>
      <c r="AW229" s="30"/>
      <c r="AX229" s="30"/>
      <c r="AY229" s="30"/>
      <c r="AZ229" s="30"/>
      <c r="BA229" s="30"/>
      <c r="BB229" s="30"/>
      <c r="BC229" s="30"/>
      <c r="BD229" s="30"/>
      <c r="BE229" s="30"/>
      <c r="BF229" s="30"/>
      <c r="BG229" s="30"/>
      <c r="BH229" s="30"/>
      <c r="BI229" s="30"/>
      <c r="BJ229" s="30"/>
      <c r="BK229" s="30"/>
      <c r="BL229" s="30"/>
      <c r="BM229" s="30"/>
      <c r="BN229" s="30"/>
      <c r="BO229" s="30"/>
      <c r="BP229" s="30"/>
      <c r="BQ229" s="30"/>
      <c r="BR229" s="30"/>
      <c r="BS229" s="30"/>
    </row>
    <row r="230" spans="9:71" x14ac:dyDescent="0.3"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  <c r="AJ230" s="30"/>
      <c r="AK230" s="30"/>
      <c r="AL230" s="30"/>
      <c r="AM230" s="30"/>
      <c r="AN230" s="30"/>
      <c r="AO230" s="30"/>
      <c r="AP230" s="30"/>
      <c r="AQ230" s="30"/>
      <c r="AR230" s="30"/>
      <c r="AS230" s="30"/>
      <c r="AT230" s="30"/>
      <c r="AU230" s="30"/>
      <c r="AV230" s="30"/>
      <c r="AW230" s="30"/>
      <c r="AX230" s="30"/>
      <c r="AY230" s="30"/>
      <c r="AZ230" s="30"/>
      <c r="BA230" s="30"/>
      <c r="BB230" s="30"/>
      <c r="BC230" s="30"/>
      <c r="BD230" s="30"/>
      <c r="BE230" s="30"/>
      <c r="BF230" s="30"/>
      <c r="BG230" s="30"/>
      <c r="BH230" s="30"/>
      <c r="BI230" s="30"/>
      <c r="BJ230" s="30"/>
      <c r="BK230" s="30"/>
      <c r="BL230" s="30"/>
      <c r="BM230" s="30"/>
      <c r="BN230" s="30"/>
      <c r="BO230" s="30"/>
      <c r="BP230" s="30"/>
      <c r="BQ230" s="30"/>
      <c r="BR230" s="30"/>
      <c r="BS230" s="30"/>
    </row>
    <row r="231" spans="9:71" x14ac:dyDescent="0.3"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  <c r="AJ231" s="30"/>
      <c r="AK231" s="30"/>
      <c r="AL231" s="30"/>
      <c r="AM231" s="30"/>
      <c r="AN231" s="30"/>
      <c r="AO231" s="30"/>
      <c r="AP231" s="30"/>
      <c r="AQ231" s="30"/>
      <c r="AR231" s="30"/>
      <c r="AS231" s="30"/>
      <c r="AT231" s="30"/>
      <c r="AU231" s="30"/>
      <c r="AV231" s="30"/>
      <c r="AW231" s="30"/>
      <c r="AX231" s="30"/>
      <c r="AY231" s="30"/>
      <c r="AZ231" s="30"/>
      <c r="BA231" s="30"/>
      <c r="BB231" s="30"/>
      <c r="BC231" s="30"/>
      <c r="BD231" s="30"/>
      <c r="BE231" s="30"/>
      <c r="BF231" s="30"/>
      <c r="BG231" s="30"/>
      <c r="BH231" s="30"/>
      <c r="BI231" s="30"/>
      <c r="BJ231" s="30"/>
      <c r="BK231" s="30"/>
      <c r="BL231" s="30"/>
      <c r="BM231" s="30"/>
      <c r="BN231" s="30"/>
      <c r="BO231" s="30"/>
      <c r="BP231" s="30"/>
      <c r="BQ231" s="30"/>
      <c r="BR231" s="30"/>
      <c r="BS231" s="30"/>
    </row>
    <row r="232" spans="9:71" x14ac:dyDescent="0.3"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  <c r="AJ232" s="30"/>
      <c r="AK232" s="30"/>
      <c r="AL232" s="30"/>
      <c r="AM232" s="30"/>
      <c r="AN232" s="30"/>
      <c r="AO232" s="30"/>
      <c r="AP232" s="30"/>
      <c r="AQ232" s="30"/>
      <c r="AR232" s="30"/>
      <c r="AS232" s="30"/>
      <c r="AT232" s="30"/>
      <c r="AU232" s="30"/>
      <c r="AV232" s="30"/>
      <c r="AW232" s="30"/>
      <c r="AX232" s="30"/>
      <c r="AY232" s="30"/>
      <c r="AZ232" s="30"/>
      <c r="BA232" s="30"/>
      <c r="BB232" s="30"/>
      <c r="BC232" s="30"/>
      <c r="BD232" s="30"/>
      <c r="BE232" s="30"/>
      <c r="BF232" s="30"/>
      <c r="BG232" s="30"/>
      <c r="BH232" s="30"/>
      <c r="BI232" s="30"/>
      <c r="BJ232" s="30"/>
      <c r="BK232" s="30"/>
      <c r="BL232" s="30"/>
      <c r="BM232" s="30"/>
      <c r="BN232" s="30"/>
      <c r="BO232" s="30"/>
      <c r="BP232" s="30"/>
      <c r="BQ232" s="30"/>
      <c r="BR232" s="30"/>
      <c r="BS232" s="30"/>
    </row>
    <row r="233" spans="9:71" x14ac:dyDescent="0.3"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  <c r="AJ233" s="30"/>
      <c r="AK233" s="30"/>
      <c r="AL233" s="30"/>
      <c r="AM233" s="30"/>
      <c r="AN233" s="30"/>
      <c r="AO233" s="30"/>
      <c r="AP233" s="30"/>
      <c r="AQ233" s="30"/>
      <c r="AR233" s="30"/>
      <c r="AS233" s="30"/>
      <c r="AT233" s="30"/>
      <c r="AU233" s="30"/>
      <c r="AV233" s="30"/>
      <c r="AW233" s="30"/>
      <c r="AX233" s="30"/>
      <c r="AY233" s="30"/>
      <c r="AZ233" s="30"/>
      <c r="BA233" s="30"/>
      <c r="BB233" s="30"/>
      <c r="BC233" s="30"/>
      <c r="BD233" s="30"/>
      <c r="BE233" s="30"/>
      <c r="BF233" s="30"/>
      <c r="BG233" s="30"/>
      <c r="BH233" s="30"/>
      <c r="BI233" s="30"/>
      <c r="BJ233" s="30"/>
      <c r="BK233" s="30"/>
      <c r="BL233" s="30"/>
      <c r="BM233" s="30"/>
      <c r="BN233" s="30"/>
      <c r="BO233" s="30"/>
      <c r="BP233" s="30"/>
      <c r="BQ233" s="30"/>
      <c r="BR233" s="30"/>
      <c r="BS233" s="30"/>
    </row>
    <row r="234" spans="9:71" x14ac:dyDescent="0.3"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  <c r="AJ234" s="30"/>
      <c r="AK234" s="30"/>
      <c r="AL234" s="30"/>
      <c r="AM234" s="30"/>
      <c r="AN234" s="30"/>
      <c r="AO234" s="30"/>
      <c r="AP234" s="30"/>
      <c r="AQ234" s="30"/>
      <c r="AR234" s="30"/>
      <c r="AS234" s="30"/>
      <c r="AT234" s="30"/>
      <c r="AU234" s="30"/>
      <c r="AV234" s="30"/>
      <c r="AW234" s="30"/>
      <c r="AX234" s="30"/>
      <c r="AY234" s="30"/>
      <c r="AZ234" s="30"/>
      <c r="BA234" s="30"/>
      <c r="BB234" s="30"/>
      <c r="BC234" s="30"/>
      <c r="BD234" s="30"/>
      <c r="BE234" s="30"/>
      <c r="BF234" s="30"/>
      <c r="BG234" s="30"/>
      <c r="BH234" s="30"/>
      <c r="BI234" s="30"/>
      <c r="BJ234" s="30"/>
      <c r="BK234" s="30"/>
      <c r="BL234" s="30"/>
      <c r="BM234" s="30"/>
      <c r="BN234" s="30"/>
      <c r="BO234" s="30"/>
      <c r="BP234" s="30"/>
      <c r="BQ234" s="30"/>
      <c r="BR234" s="30"/>
      <c r="BS234" s="30"/>
    </row>
    <row r="235" spans="9:71" x14ac:dyDescent="0.3"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  <c r="AJ235" s="30"/>
      <c r="AK235" s="30"/>
      <c r="AL235" s="30"/>
      <c r="AM235" s="30"/>
      <c r="AN235" s="30"/>
      <c r="AO235" s="30"/>
      <c r="AP235" s="30"/>
      <c r="AQ235" s="30"/>
      <c r="AR235" s="30"/>
      <c r="AS235" s="30"/>
      <c r="AT235" s="30"/>
      <c r="AU235" s="30"/>
      <c r="AV235" s="30"/>
      <c r="AW235" s="30"/>
      <c r="AX235" s="30"/>
      <c r="AY235" s="30"/>
      <c r="AZ235" s="30"/>
      <c r="BA235" s="30"/>
      <c r="BB235" s="30"/>
      <c r="BC235" s="30"/>
      <c r="BD235" s="30"/>
      <c r="BE235" s="30"/>
      <c r="BF235" s="30"/>
      <c r="BG235" s="30"/>
      <c r="BH235" s="30"/>
      <c r="BI235" s="30"/>
      <c r="BJ235" s="30"/>
      <c r="BK235" s="30"/>
      <c r="BL235" s="30"/>
      <c r="BM235" s="30"/>
      <c r="BN235" s="30"/>
      <c r="BO235" s="30"/>
      <c r="BP235" s="30"/>
      <c r="BQ235" s="30"/>
      <c r="BR235" s="30"/>
      <c r="BS235" s="30"/>
    </row>
    <row r="236" spans="9:71" x14ac:dyDescent="0.3"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  <c r="AJ236" s="30"/>
      <c r="AK236" s="30"/>
      <c r="AL236" s="30"/>
      <c r="AM236" s="30"/>
      <c r="AN236" s="30"/>
      <c r="AO236" s="30"/>
      <c r="AP236" s="30"/>
      <c r="AQ236" s="30"/>
      <c r="AR236" s="30"/>
      <c r="AS236" s="30"/>
      <c r="AT236" s="30"/>
      <c r="AU236" s="30"/>
      <c r="AV236" s="30"/>
      <c r="AW236" s="30"/>
      <c r="AX236" s="30"/>
      <c r="AY236" s="30"/>
      <c r="AZ236" s="30"/>
      <c r="BA236" s="30"/>
      <c r="BB236" s="30"/>
      <c r="BC236" s="30"/>
      <c r="BD236" s="30"/>
      <c r="BE236" s="30"/>
      <c r="BF236" s="30"/>
      <c r="BG236" s="30"/>
      <c r="BH236" s="30"/>
      <c r="BI236" s="30"/>
      <c r="BJ236" s="30"/>
      <c r="BK236" s="30"/>
      <c r="BL236" s="30"/>
      <c r="BM236" s="30"/>
      <c r="BN236" s="30"/>
      <c r="BO236" s="30"/>
      <c r="BP236" s="30"/>
      <c r="BQ236" s="30"/>
      <c r="BR236" s="30"/>
      <c r="BS236" s="30"/>
    </row>
    <row r="237" spans="9:71" x14ac:dyDescent="0.3"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30"/>
      <c r="AK237" s="30"/>
      <c r="AL237" s="30"/>
      <c r="AM237" s="30"/>
      <c r="AN237" s="30"/>
      <c r="AO237" s="30"/>
      <c r="AP237" s="30"/>
      <c r="AQ237" s="30"/>
      <c r="AR237" s="30"/>
      <c r="AS237" s="30"/>
      <c r="AT237" s="30"/>
      <c r="AU237" s="30"/>
      <c r="AV237" s="30"/>
      <c r="AW237" s="30"/>
      <c r="AX237" s="30"/>
      <c r="AY237" s="30"/>
      <c r="AZ237" s="30"/>
      <c r="BA237" s="30"/>
      <c r="BB237" s="30"/>
      <c r="BC237" s="30"/>
      <c r="BD237" s="30"/>
      <c r="BE237" s="30"/>
      <c r="BF237" s="30"/>
      <c r="BG237" s="30"/>
      <c r="BH237" s="30"/>
      <c r="BI237" s="30"/>
      <c r="BJ237" s="30"/>
      <c r="BK237" s="30"/>
      <c r="BL237" s="30"/>
      <c r="BM237" s="30"/>
      <c r="BN237" s="30"/>
      <c r="BO237" s="30"/>
      <c r="BP237" s="30"/>
      <c r="BQ237" s="30"/>
      <c r="BR237" s="30"/>
      <c r="BS237" s="30"/>
    </row>
    <row r="238" spans="9:71" x14ac:dyDescent="0.3"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  <c r="AJ238" s="30"/>
      <c r="AK238" s="30"/>
      <c r="AL238" s="30"/>
      <c r="AM238" s="30"/>
      <c r="AN238" s="30"/>
      <c r="AO238" s="30"/>
      <c r="AP238" s="30"/>
      <c r="AQ238" s="30"/>
      <c r="AR238" s="30"/>
      <c r="AS238" s="30"/>
      <c r="AT238" s="30"/>
      <c r="AU238" s="30"/>
      <c r="AV238" s="30"/>
      <c r="AW238" s="30"/>
      <c r="AX238" s="30"/>
      <c r="AY238" s="30"/>
      <c r="AZ238" s="30"/>
      <c r="BA238" s="30"/>
      <c r="BB238" s="30"/>
      <c r="BC238" s="30"/>
      <c r="BD238" s="30"/>
      <c r="BE238" s="30"/>
      <c r="BF238" s="30"/>
      <c r="BG238" s="30"/>
      <c r="BH238" s="30"/>
      <c r="BI238" s="30"/>
      <c r="BJ238" s="30"/>
      <c r="BK238" s="30"/>
      <c r="BL238" s="30"/>
      <c r="BM238" s="30"/>
      <c r="BN238" s="30"/>
      <c r="BO238" s="30"/>
      <c r="BP238" s="30"/>
      <c r="BQ238" s="30"/>
      <c r="BR238" s="30"/>
      <c r="BS238" s="30"/>
    </row>
    <row r="239" spans="9:71" x14ac:dyDescent="0.3"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30"/>
      <c r="AK239" s="30"/>
      <c r="AL239" s="30"/>
      <c r="AM239" s="30"/>
      <c r="AN239" s="30"/>
      <c r="AO239" s="30"/>
      <c r="AP239" s="30"/>
      <c r="AQ239" s="30"/>
      <c r="AR239" s="30"/>
      <c r="AS239" s="30"/>
      <c r="AT239" s="30"/>
      <c r="AU239" s="30"/>
      <c r="AV239" s="30"/>
      <c r="AW239" s="30"/>
      <c r="AX239" s="30"/>
      <c r="AY239" s="30"/>
      <c r="AZ239" s="30"/>
      <c r="BA239" s="30"/>
      <c r="BB239" s="30"/>
      <c r="BC239" s="30"/>
      <c r="BD239" s="30"/>
      <c r="BE239" s="30"/>
      <c r="BF239" s="30"/>
      <c r="BG239" s="30"/>
      <c r="BH239" s="30"/>
      <c r="BI239" s="30"/>
      <c r="BJ239" s="30"/>
      <c r="BK239" s="30"/>
      <c r="BL239" s="30"/>
      <c r="BM239" s="30"/>
      <c r="BN239" s="30"/>
      <c r="BO239" s="30"/>
      <c r="BP239" s="30"/>
      <c r="BQ239" s="30"/>
      <c r="BR239" s="30"/>
      <c r="BS239" s="30"/>
    </row>
    <row r="240" spans="9:71" x14ac:dyDescent="0.3"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  <c r="AJ240" s="30"/>
      <c r="AK240" s="30"/>
      <c r="AL240" s="30"/>
      <c r="AM240" s="30"/>
      <c r="AN240" s="30"/>
      <c r="AO240" s="30"/>
      <c r="AP240" s="30"/>
      <c r="AQ240" s="30"/>
      <c r="AR240" s="30"/>
      <c r="AS240" s="30"/>
      <c r="AT240" s="30"/>
      <c r="AU240" s="30"/>
      <c r="AV240" s="30"/>
      <c r="AW240" s="30"/>
      <c r="AX240" s="30"/>
      <c r="AY240" s="30"/>
      <c r="AZ240" s="30"/>
      <c r="BA240" s="30"/>
      <c r="BB240" s="30"/>
      <c r="BC240" s="30"/>
      <c r="BD240" s="30"/>
      <c r="BE240" s="30"/>
      <c r="BF240" s="30"/>
      <c r="BG240" s="30"/>
      <c r="BH240" s="30"/>
      <c r="BI240" s="30"/>
      <c r="BJ240" s="30"/>
      <c r="BK240" s="30"/>
      <c r="BL240" s="30"/>
      <c r="BM240" s="30"/>
      <c r="BN240" s="30"/>
      <c r="BO240" s="30"/>
      <c r="BP240" s="30"/>
      <c r="BQ240" s="30"/>
      <c r="BR240" s="30"/>
      <c r="BS240" s="30"/>
    </row>
    <row r="241" spans="9:71" x14ac:dyDescent="0.3"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  <c r="AJ241" s="30"/>
      <c r="AK241" s="30"/>
      <c r="AL241" s="30"/>
      <c r="AM241" s="30"/>
      <c r="AN241" s="30"/>
      <c r="AO241" s="30"/>
      <c r="AP241" s="30"/>
      <c r="AQ241" s="30"/>
      <c r="AR241" s="30"/>
      <c r="AS241" s="30"/>
      <c r="AT241" s="30"/>
      <c r="AU241" s="30"/>
      <c r="AV241" s="30"/>
      <c r="AW241" s="30"/>
      <c r="AX241" s="30"/>
      <c r="AY241" s="30"/>
      <c r="AZ241" s="30"/>
      <c r="BA241" s="30"/>
      <c r="BB241" s="30"/>
      <c r="BC241" s="30"/>
      <c r="BD241" s="30"/>
      <c r="BE241" s="30"/>
      <c r="BF241" s="30"/>
      <c r="BG241" s="30"/>
      <c r="BH241" s="30"/>
      <c r="BI241" s="30"/>
      <c r="BJ241" s="30"/>
      <c r="BK241" s="30"/>
      <c r="BL241" s="30"/>
      <c r="BM241" s="30"/>
      <c r="BN241" s="30"/>
      <c r="BO241" s="30"/>
      <c r="BP241" s="30"/>
      <c r="BQ241" s="30"/>
      <c r="BR241" s="30"/>
      <c r="BS241" s="30"/>
    </row>
    <row r="242" spans="9:71" x14ac:dyDescent="0.3"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  <c r="AJ242" s="30"/>
      <c r="AK242" s="30"/>
      <c r="AL242" s="30"/>
      <c r="AM242" s="30"/>
      <c r="AN242" s="30"/>
      <c r="AO242" s="30"/>
      <c r="AP242" s="30"/>
      <c r="AQ242" s="30"/>
      <c r="AR242" s="30"/>
      <c r="AS242" s="30"/>
      <c r="AT242" s="30"/>
      <c r="AU242" s="30"/>
      <c r="AV242" s="30"/>
      <c r="AW242" s="30"/>
      <c r="AX242" s="30"/>
      <c r="AY242" s="30"/>
      <c r="AZ242" s="30"/>
      <c r="BA242" s="30"/>
      <c r="BB242" s="30"/>
      <c r="BC242" s="30"/>
      <c r="BD242" s="30"/>
      <c r="BE242" s="30"/>
      <c r="BF242" s="30"/>
      <c r="BG242" s="30"/>
      <c r="BH242" s="30"/>
      <c r="BI242" s="30"/>
      <c r="BJ242" s="30"/>
      <c r="BK242" s="30"/>
      <c r="BL242" s="30"/>
      <c r="BM242" s="30"/>
      <c r="BN242" s="30"/>
      <c r="BO242" s="30"/>
      <c r="BP242" s="30"/>
      <c r="BQ242" s="30"/>
      <c r="BR242" s="30"/>
      <c r="BS242" s="30"/>
    </row>
    <row r="243" spans="9:71" x14ac:dyDescent="0.3"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  <c r="AJ243" s="30"/>
      <c r="AK243" s="30"/>
      <c r="AL243" s="30"/>
      <c r="AM243" s="30"/>
      <c r="AN243" s="30"/>
      <c r="AO243" s="30"/>
      <c r="AP243" s="30"/>
      <c r="AQ243" s="30"/>
      <c r="AR243" s="30"/>
      <c r="AS243" s="30"/>
      <c r="AT243" s="30"/>
      <c r="AU243" s="30"/>
      <c r="AV243" s="30"/>
      <c r="AW243" s="30"/>
      <c r="AX243" s="30"/>
      <c r="AY243" s="30"/>
      <c r="AZ243" s="30"/>
      <c r="BA243" s="30"/>
      <c r="BB243" s="30"/>
      <c r="BC243" s="30"/>
      <c r="BD243" s="30"/>
      <c r="BE243" s="30"/>
      <c r="BF243" s="30"/>
      <c r="BG243" s="30"/>
      <c r="BH243" s="30"/>
      <c r="BI243" s="30"/>
      <c r="BJ243" s="30"/>
      <c r="BK243" s="30"/>
      <c r="BL243" s="30"/>
      <c r="BM243" s="30"/>
      <c r="BN243" s="30"/>
      <c r="BO243" s="30"/>
      <c r="BP243" s="30"/>
      <c r="BQ243" s="30"/>
      <c r="BR243" s="30"/>
      <c r="BS243" s="30"/>
    </row>
    <row r="244" spans="9:71" x14ac:dyDescent="0.3"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  <c r="AJ244" s="30"/>
      <c r="AK244" s="30"/>
      <c r="AL244" s="30"/>
      <c r="AM244" s="30"/>
      <c r="AN244" s="30"/>
      <c r="AO244" s="30"/>
      <c r="AP244" s="30"/>
      <c r="AQ244" s="30"/>
      <c r="AR244" s="30"/>
      <c r="AS244" s="30"/>
      <c r="AT244" s="30"/>
      <c r="AU244" s="30"/>
      <c r="AV244" s="30"/>
      <c r="AW244" s="30"/>
      <c r="AX244" s="30"/>
      <c r="AY244" s="30"/>
      <c r="AZ244" s="30"/>
      <c r="BA244" s="30"/>
      <c r="BB244" s="30"/>
      <c r="BC244" s="30"/>
      <c r="BD244" s="30"/>
      <c r="BE244" s="30"/>
      <c r="BF244" s="30"/>
      <c r="BG244" s="30"/>
      <c r="BH244" s="30"/>
      <c r="BI244" s="30"/>
      <c r="BJ244" s="30"/>
      <c r="BK244" s="30"/>
      <c r="BL244" s="30"/>
      <c r="BM244" s="30"/>
      <c r="BN244" s="30"/>
      <c r="BO244" s="30"/>
      <c r="BP244" s="30"/>
      <c r="BQ244" s="30"/>
      <c r="BR244" s="30"/>
      <c r="BS244" s="30"/>
    </row>
    <row r="245" spans="9:71" x14ac:dyDescent="0.3"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  <c r="AJ245" s="30"/>
      <c r="AK245" s="30"/>
      <c r="AL245" s="30"/>
      <c r="AM245" s="30"/>
      <c r="AN245" s="30"/>
      <c r="AO245" s="30"/>
      <c r="AP245" s="30"/>
      <c r="AQ245" s="30"/>
      <c r="AR245" s="30"/>
      <c r="AS245" s="30"/>
      <c r="AT245" s="30"/>
      <c r="AU245" s="30"/>
      <c r="AV245" s="30"/>
      <c r="AW245" s="30"/>
      <c r="AX245" s="30"/>
      <c r="AY245" s="30"/>
      <c r="AZ245" s="30"/>
      <c r="BA245" s="30"/>
      <c r="BB245" s="30"/>
      <c r="BC245" s="30"/>
      <c r="BD245" s="30"/>
      <c r="BE245" s="30"/>
      <c r="BF245" s="30"/>
      <c r="BG245" s="30"/>
      <c r="BH245" s="30"/>
      <c r="BI245" s="30"/>
      <c r="BJ245" s="30"/>
      <c r="BK245" s="30"/>
      <c r="BL245" s="30"/>
      <c r="BM245" s="30"/>
      <c r="BN245" s="30"/>
      <c r="BO245" s="30"/>
      <c r="BP245" s="30"/>
      <c r="BQ245" s="30"/>
      <c r="BR245" s="30"/>
      <c r="BS245" s="30"/>
    </row>
    <row r="246" spans="9:71" x14ac:dyDescent="0.3"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  <c r="AJ246" s="30"/>
      <c r="AK246" s="30"/>
      <c r="AL246" s="30"/>
      <c r="AM246" s="30"/>
      <c r="AN246" s="30"/>
      <c r="AO246" s="30"/>
      <c r="AP246" s="30"/>
      <c r="AQ246" s="30"/>
      <c r="AR246" s="30"/>
      <c r="AS246" s="30"/>
      <c r="AT246" s="30"/>
      <c r="AU246" s="30"/>
      <c r="AV246" s="30"/>
      <c r="AW246" s="30"/>
      <c r="AX246" s="30"/>
      <c r="AY246" s="30"/>
      <c r="AZ246" s="30"/>
      <c r="BA246" s="30"/>
      <c r="BB246" s="30"/>
      <c r="BC246" s="30"/>
      <c r="BD246" s="30"/>
      <c r="BE246" s="30"/>
      <c r="BF246" s="30"/>
      <c r="BG246" s="30"/>
      <c r="BH246" s="30"/>
      <c r="BI246" s="30"/>
      <c r="BJ246" s="30"/>
      <c r="BK246" s="30"/>
      <c r="BL246" s="30"/>
      <c r="BM246" s="30"/>
      <c r="BN246" s="30"/>
      <c r="BO246" s="30"/>
      <c r="BP246" s="30"/>
      <c r="BQ246" s="30"/>
      <c r="BR246" s="30"/>
      <c r="BS246" s="30"/>
    </row>
    <row r="247" spans="9:71" x14ac:dyDescent="0.3">
      <c r="I247" s="30"/>
      <c r="J247" s="30"/>
      <c r="K247" s="30"/>
      <c r="L247" s="30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30"/>
      <c r="Z247" s="30"/>
      <c r="AA247" s="30"/>
      <c r="AB247" s="30"/>
      <c r="AC247" s="30"/>
      <c r="AD247" s="30"/>
      <c r="AE247" s="30"/>
      <c r="AF247" s="30"/>
      <c r="AG247" s="30"/>
      <c r="AH247" s="30"/>
      <c r="AI247" s="30"/>
      <c r="AJ247" s="30"/>
      <c r="AK247" s="30"/>
      <c r="AL247" s="30"/>
      <c r="AM247" s="30"/>
      <c r="AN247" s="30"/>
      <c r="AO247" s="30"/>
      <c r="AP247" s="30"/>
      <c r="AQ247" s="30"/>
      <c r="AR247" s="30"/>
      <c r="AS247" s="30"/>
      <c r="AT247" s="30"/>
      <c r="AU247" s="30"/>
      <c r="AV247" s="30"/>
      <c r="AW247" s="30"/>
      <c r="AX247" s="30"/>
      <c r="AY247" s="30"/>
      <c r="AZ247" s="30"/>
      <c r="BA247" s="30"/>
      <c r="BB247" s="30"/>
      <c r="BC247" s="30"/>
      <c r="BD247" s="30"/>
      <c r="BE247" s="30"/>
      <c r="BF247" s="30"/>
      <c r="BG247" s="30"/>
      <c r="BH247" s="30"/>
      <c r="BI247" s="30"/>
      <c r="BJ247" s="30"/>
      <c r="BK247" s="30"/>
      <c r="BL247" s="30"/>
      <c r="BM247" s="30"/>
      <c r="BN247" s="30"/>
      <c r="BO247" s="30"/>
      <c r="BP247" s="30"/>
      <c r="BQ247" s="30"/>
      <c r="BR247" s="30"/>
      <c r="BS247" s="30"/>
    </row>
    <row r="248" spans="9:71" x14ac:dyDescent="0.3"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  <c r="AJ248" s="30"/>
      <c r="AK248" s="30"/>
      <c r="AL248" s="30"/>
      <c r="AM248" s="30"/>
      <c r="AN248" s="30"/>
      <c r="AO248" s="30"/>
      <c r="AP248" s="30"/>
      <c r="AQ248" s="30"/>
      <c r="AR248" s="30"/>
      <c r="AS248" s="30"/>
      <c r="AT248" s="30"/>
      <c r="AU248" s="30"/>
      <c r="AV248" s="30"/>
      <c r="AW248" s="30"/>
      <c r="AX248" s="30"/>
      <c r="AY248" s="30"/>
      <c r="AZ248" s="30"/>
      <c r="BA248" s="30"/>
      <c r="BB248" s="30"/>
      <c r="BC248" s="30"/>
      <c r="BD248" s="30"/>
      <c r="BE248" s="30"/>
      <c r="BF248" s="30"/>
      <c r="BG248" s="30"/>
      <c r="BH248" s="30"/>
      <c r="BI248" s="30"/>
      <c r="BJ248" s="30"/>
      <c r="BK248" s="30"/>
      <c r="BL248" s="30"/>
      <c r="BM248" s="30"/>
      <c r="BN248" s="30"/>
      <c r="BO248" s="30"/>
      <c r="BP248" s="30"/>
      <c r="BQ248" s="30"/>
      <c r="BR248" s="30"/>
      <c r="BS248" s="30"/>
    </row>
    <row r="249" spans="9:71" x14ac:dyDescent="0.3"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  <c r="AJ249" s="30"/>
      <c r="AK249" s="30"/>
      <c r="AL249" s="30"/>
      <c r="AM249" s="30"/>
      <c r="AN249" s="30"/>
      <c r="AO249" s="30"/>
      <c r="AP249" s="30"/>
      <c r="AQ249" s="30"/>
      <c r="AR249" s="30"/>
      <c r="AS249" s="30"/>
      <c r="AT249" s="30"/>
      <c r="AU249" s="30"/>
      <c r="AV249" s="30"/>
      <c r="AW249" s="30"/>
      <c r="AX249" s="30"/>
      <c r="AY249" s="30"/>
      <c r="AZ249" s="30"/>
      <c r="BA249" s="30"/>
      <c r="BB249" s="30"/>
      <c r="BC249" s="30"/>
      <c r="BD249" s="30"/>
      <c r="BE249" s="30"/>
      <c r="BF249" s="30"/>
      <c r="BG249" s="30"/>
      <c r="BH249" s="30"/>
      <c r="BI249" s="30"/>
      <c r="BJ249" s="30"/>
      <c r="BK249" s="30"/>
      <c r="BL249" s="30"/>
      <c r="BM249" s="30"/>
      <c r="BN249" s="30"/>
      <c r="BO249" s="30"/>
      <c r="BP249" s="30"/>
      <c r="BQ249" s="30"/>
      <c r="BR249" s="30"/>
      <c r="BS249" s="30"/>
    </row>
    <row r="250" spans="9:71" x14ac:dyDescent="0.3"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  <c r="AJ250" s="30"/>
      <c r="AK250" s="30"/>
      <c r="AL250" s="30"/>
      <c r="AM250" s="30"/>
      <c r="AN250" s="30"/>
      <c r="AO250" s="30"/>
      <c r="AP250" s="30"/>
      <c r="AQ250" s="30"/>
      <c r="AR250" s="30"/>
      <c r="AS250" s="30"/>
      <c r="AT250" s="30"/>
      <c r="AU250" s="30"/>
      <c r="AV250" s="30"/>
      <c r="AW250" s="30"/>
      <c r="AX250" s="30"/>
      <c r="AY250" s="30"/>
      <c r="AZ250" s="30"/>
      <c r="BA250" s="30"/>
      <c r="BB250" s="30"/>
      <c r="BC250" s="30"/>
      <c r="BD250" s="30"/>
      <c r="BE250" s="30"/>
      <c r="BF250" s="30"/>
      <c r="BG250" s="30"/>
      <c r="BH250" s="30"/>
      <c r="BI250" s="30"/>
      <c r="BJ250" s="30"/>
      <c r="BK250" s="30"/>
      <c r="BL250" s="30"/>
      <c r="BM250" s="30"/>
      <c r="BN250" s="30"/>
      <c r="BO250" s="30"/>
      <c r="BP250" s="30"/>
      <c r="BQ250" s="30"/>
      <c r="BR250" s="30"/>
      <c r="BS250" s="30"/>
    </row>
    <row r="251" spans="9:71" x14ac:dyDescent="0.3"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  <c r="AJ251" s="30"/>
      <c r="AK251" s="30"/>
      <c r="AL251" s="30"/>
      <c r="AM251" s="30"/>
      <c r="AN251" s="30"/>
      <c r="AO251" s="30"/>
      <c r="AP251" s="30"/>
      <c r="AQ251" s="30"/>
      <c r="AR251" s="30"/>
      <c r="AS251" s="30"/>
      <c r="AT251" s="30"/>
      <c r="AU251" s="30"/>
      <c r="AV251" s="30"/>
      <c r="AW251" s="30"/>
      <c r="AX251" s="30"/>
      <c r="AY251" s="30"/>
      <c r="AZ251" s="30"/>
      <c r="BA251" s="30"/>
      <c r="BB251" s="30"/>
      <c r="BC251" s="30"/>
      <c r="BD251" s="30"/>
      <c r="BE251" s="30"/>
      <c r="BF251" s="30"/>
      <c r="BG251" s="30"/>
      <c r="BH251" s="30"/>
      <c r="BI251" s="30"/>
      <c r="BJ251" s="30"/>
      <c r="BK251" s="30"/>
      <c r="BL251" s="30"/>
      <c r="BM251" s="30"/>
      <c r="BN251" s="30"/>
      <c r="BO251" s="30"/>
      <c r="BP251" s="30"/>
      <c r="BQ251" s="30"/>
      <c r="BR251" s="30"/>
      <c r="BS251" s="30"/>
    </row>
    <row r="252" spans="9:71" x14ac:dyDescent="0.3"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  <c r="AJ252" s="30"/>
      <c r="AK252" s="30"/>
      <c r="AL252" s="30"/>
      <c r="AM252" s="30"/>
      <c r="AN252" s="30"/>
      <c r="AO252" s="30"/>
      <c r="AP252" s="30"/>
      <c r="AQ252" s="30"/>
      <c r="AR252" s="30"/>
      <c r="AS252" s="30"/>
      <c r="AT252" s="30"/>
      <c r="AU252" s="30"/>
      <c r="AV252" s="30"/>
      <c r="AW252" s="30"/>
      <c r="AX252" s="30"/>
      <c r="AY252" s="30"/>
      <c r="AZ252" s="30"/>
      <c r="BA252" s="30"/>
      <c r="BB252" s="30"/>
      <c r="BC252" s="30"/>
      <c r="BD252" s="30"/>
      <c r="BE252" s="30"/>
      <c r="BF252" s="30"/>
      <c r="BG252" s="30"/>
      <c r="BH252" s="30"/>
      <c r="BI252" s="30"/>
      <c r="BJ252" s="30"/>
      <c r="BK252" s="30"/>
      <c r="BL252" s="30"/>
      <c r="BM252" s="30"/>
      <c r="BN252" s="30"/>
      <c r="BO252" s="30"/>
      <c r="BP252" s="30"/>
      <c r="BQ252" s="30"/>
      <c r="BR252" s="30"/>
      <c r="BS252" s="30"/>
    </row>
    <row r="253" spans="9:71" x14ac:dyDescent="0.3"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  <c r="AJ253" s="30"/>
      <c r="AK253" s="30"/>
      <c r="AL253" s="30"/>
      <c r="AM253" s="30"/>
      <c r="AN253" s="30"/>
      <c r="AO253" s="30"/>
      <c r="AP253" s="30"/>
      <c r="AQ253" s="30"/>
      <c r="AR253" s="30"/>
      <c r="AS253" s="30"/>
      <c r="AT253" s="30"/>
      <c r="AU253" s="30"/>
      <c r="AV253" s="30"/>
      <c r="AW253" s="30"/>
      <c r="AX253" s="30"/>
      <c r="AY253" s="30"/>
      <c r="AZ253" s="30"/>
      <c r="BA253" s="30"/>
      <c r="BB253" s="30"/>
      <c r="BC253" s="30"/>
      <c r="BD253" s="30"/>
      <c r="BE253" s="30"/>
      <c r="BF253" s="30"/>
      <c r="BG253" s="30"/>
      <c r="BH253" s="30"/>
      <c r="BI253" s="30"/>
      <c r="BJ253" s="30"/>
      <c r="BK253" s="30"/>
      <c r="BL253" s="30"/>
      <c r="BM253" s="30"/>
      <c r="BN253" s="30"/>
      <c r="BO253" s="30"/>
      <c r="BP253" s="30"/>
      <c r="BQ253" s="30"/>
      <c r="BR253" s="30"/>
      <c r="BS253" s="30"/>
    </row>
    <row r="254" spans="9:71" x14ac:dyDescent="0.3"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  <c r="AJ254" s="30"/>
      <c r="AK254" s="30"/>
      <c r="AL254" s="30"/>
      <c r="AM254" s="30"/>
      <c r="AN254" s="30"/>
      <c r="AO254" s="30"/>
      <c r="AP254" s="30"/>
      <c r="AQ254" s="30"/>
      <c r="AR254" s="30"/>
      <c r="AS254" s="30"/>
      <c r="AT254" s="30"/>
      <c r="AU254" s="30"/>
      <c r="AV254" s="30"/>
      <c r="AW254" s="30"/>
      <c r="AX254" s="30"/>
      <c r="AY254" s="30"/>
      <c r="AZ254" s="30"/>
      <c r="BA254" s="30"/>
      <c r="BB254" s="30"/>
      <c r="BC254" s="30"/>
      <c r="BD254" s="30"/>
      <c r="BE254" s="30"/>
      <c r="BF254" s="30"/>
      <c r="BG254" s="30"/>
      <c r="BH254" s="30"/>
      <c r="BI254" s="30"/>
      <c r="BJ254" s="30"/>
      <c r="BK254" s="30"/>
      <c r="BL254" s="30"/>
      <c r="BM254" s="30"/>
      <c r="BN254" s="30"/>
      <c r="BO254" s="30"/>
      <c r="BP254" s="30"/>
      <c r="BQ254" s="30"/>
      <c r="BR254" s="30"/>
      <c r="BS254" s="30"/>
    </row>
    <row r="255" spans="9:71" x14ac:dyDescent="0.3"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  <c r="AJ255" s="30"/>
      <c r="AK255" s="30"/>
      <c r="AL255" s="30"/>
      <c r="AM255" s="30"/>
      <c r="AN255" s="30"/>
      <c r="AO255" s="30"/>
      <c r="AP255" s="30"/>
      <c r="AQ255" s="30"/>
      <c r="AR255" s="30"/>
      <c r="AS255" s="30"/>
      <c r="AT255" s="30"/>
      <c r="AU255" s="30"/>
      <c r="AV255" s="30"/>
      <c r="AW255" s="30"/>
      <c r="AX255" s="30"/>
      <c r="AY255" s="30"/>
      <c r="AZ255" s="30"/>
      <c r="BA255" s="30"/>
      <c r="BB255" s="30"/>
      <c r="BC255" s="30"/>
      <c r="BD255" s="30"/>
      <c r="BE255" s="30"/>
      <c r="BF255" s="30"/>
      <c r="BG255" s="30"/>
      <c r="BH255" s="30"/>
      <c r="BI255" s="30"/>
      <c r="BJ255" s="30"/>
      <c r="BK255" s="30"/>
      <c r="BL255" s="30"/>
      <c r="BM255" s="30"/>
      <c r="BN255" s="30"/>
      <c r="BO255" s="30"/>
      <c r="BP255" s="30"/>
      <c r="BQ255" s="30"/>
      <c r="BR255" s="30"/>
      <c r="BS255" s="30"/>
    </row>
    <row r="256" spans="9:71" x14ac:dyDescent="0.3"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  <c r="AJ256" s="30"/>
      <c r="AK256" s="30"/>
      <c r="AL256" s="30"/>
      <c r="AM256" s="30"/>
      <c r="AN256" s="30"/>
      <c r="AO256" s="30"/>
      <c r="AP256" s="30"/>
      <c r="AQ256" s="30"/>
      <c r="AR256" s="30"/>
      <c r="AS256" s="30"/>
      <c r="AT256" s="30"/>
      <c r="AU256" s="30"/>
      <c r="AV256" s="30"/>
      <c r="AW256" s="30"/>
      <c r="AX256" s="30"/>
      <c r="AY256" s="30"/>
      <c r="AZ256" s="30"/>
      <c r="BA256" s="30"/>
      <c r="BB256" s="30"/>
      <c r="BC256" s="30"/>
      <c r="BD256" s="30"/>
      <c r="BE256" s="30"/>
      <c r="BF256" s="30"/>
      <c r="BG256" s="30"/>
      <c r="BH256" s="30"/>
      <c r="BI256" s="30"/>
      <c r="BJ256" s="30"/>
      <c r="BK256" s="30"/>
      <c r="BL256" s="30"/>
      <c r="BM256" s="30"/>
      <c r="BN256" s="30"/>
      <c r="BO256" s="30"/>
      <c r="BP256" s="30"/>
      <c r="BQ256" s="30"/>
      <c r="BR256" s="30"/>
      <c r="BS256" s="30"/>
    </row>
    <row r="257" spans="9:71" x14ac:dyDescent="0.3"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  <c r="AJ257" s="30"/>
      <c r="AK257" s="30"/>
      <c r="AL257" s="30"/>
      <c r="AM257" s="30"/>
      <c r="AN257" s="30"/>
      <c r="AO257" s="30"/>
      <c r="AP257" s="30"/>
      <c r="AQ257" s="30"/>
      <c r="AR257" s="30"/>
      <c r="AS257" s="30"/>
      <c r="AT257" s="30"/>
      <c r="AU257" s="30"/>
      <c r="AV257" s="30"/>
      <c r="AW257" s="30"/>
      <c r="AX257" s="30"/>
      <c r="AY257" s="30"/>
      <c r="AZ257" s="30"/>
      <c r="BA257" s="30"/>
      <c r="BB257" s="30"/>
      <c r="BC257" s="30"/>
      <c r="BD257" s="30"/>
      <c r="BE257" s="30"/>
      <c r="BF257" s="30"/>
      <c r="BG257" s="30"/>
      <c r="BH257" s="30"/>
      <c r="BI257" s="30"/>
      <c r="BJ257" s="30"/>
      <c r="BK257" s="30"/>
      <c r="BL257" s="30"/>
      <c r="BM257" s="30"/>
      <c r="BN257" s="30"/>
      <c r="BO257" s="30"/>
      <c r="BP257" s="30"/>
      <c r="BQ257" s="30"/>
      <c r="BR257" s="30"/>
      <c r="BS257" s="30"/>
    </row>
    <row r="258" spans="9:71" x14ac:dyDescent="0.3"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  <c r="AJ258" s="30"/>
      <c r="AK258" s="30"/>
      <c r="AL258" s="30"/>
      <c r="AM258" s="30"/>
      <c r="AN258" s="30"/>
      <c r="AO258" s="30"/>
      <c r="AP258" s="30"/>
      <c r="AQ258" s="30"/>
      <c r="AR258" s="30"/>
      <c r="AS258" s="30"/>
      <c r="AT258" s="30"/>
      <c r="AU258" s="30"/>
      <c r="AV258" s="30"/>
      <c r="AW258" s="30"/>
      <c r="AX258" s="30"/>
      <c r="AY258" s="30"/>
      <c r="AZ258" s="30"/>
      <c r="BA258" s="30"/>
      <c r="BB258" s="30"/>
      <c r="BC258" s="30"/>
      <c r="BD258" s="30"/>
      <c r="BE258" s="30"/>
      <c r="BF258" s="30"/>
      <c r="BG258" s="30"/>
      <c r="BH258" s="30"/>
      <c r="BI258" s="30"/>
      <c r="BJ258" s="30"/>
      <c r="BK258" s="30"/>
      <c r="BL258" s="30"/>
      <c r="BM258" s="30"/>
      <c r="BN258" s="30"/>
      <c r="BO258" s="30"/>
      <c r="BP258" s="30"/>
      <c r="BQ258" s="30"/>
      <c r="BR258" s="30"/>
      <c r="BS258" s="30"/>
    </row>
    <row r="259" spans="9:71" x14ac:dyDescent="0.3"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  <c r="AJ259" s="30"/>
      <c r="AK259" s="30"/>
      <c r="AL259" s="30"/>
      <c r="AM259" s="30"/>
      <c r="AN259" s="30"/>
      <c r="AO259" s="30"/>
      <c r="AP259" s="30"/>
      <c r="AQ259" s="30"/>
      <c r="AR259" s="30"/>
      <c r="AS259" s="30"/>
      <c r="AT259" s="30"/>
      <c r="AU259" s="30"/>
      <c r="AV259" s="30"/>
      <c r="AW259" s="30"/>
      <c r="AX259" s="30"/>
      <c r="AY259" s="30"/>
      <c r="AZ259" s="30"/>
      <c r="BA259" s="30"/>
      <c r="BB259" s="30"/>
      <c r="BC259" s="30"/>
      <c r="BD259" s="30"/>
      <c r="BE259" s="30"/>
      <c r="BF259" s="30"/>
      <c r="BG259" s="30"/>
      <c r="BH259" s="30"/>
      <c r="BI259" s="30"/>
      <c r="BJ259" s="30"/>
      <c r="BK259" s="30"/>
      <c r="BL259" s="30"/>
      <c r="BM259" s="30"/>
      <c r="BN259" s="30"/>
      <c r="BO259" s="30"/>
      <c r="BP259" s="30"/>
      <c r="BQ259" s="30"/>
      <c r="BR259" s="30"/>
      <c r="BS259" s="30"/>
    </row>
    <row r="260" spans="9:71" x14ac:dyDescent="0.3"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  <c r="AJ260" s="30"/>
      <c r="AK260" s="30"/>
      <c r="AL260" s="30"/>
      <c r="AM260" s="30"/>
      <c r="AN260" s="30"/>
      <c r="AO260" s="30"/>
      <c r="AP260" s="30"/>
      <c r="AQ260" s="30"/>
      <c r="AR260" s="30"/>
      <c r="AS260" s="30"/>
      <c r="AT260" s="30"/>
      <c r="AU260" s="30"/>
      <c r="AV260" s="30"/>
      <c r="AW260" s="30"/>
      <c r="AX260" s="30"/>
      <c r="AY260" s="30"/>
      <c r="AZ260" s="30"/>
      <c r="BA260" s="30"/>
      <c r="BB260" s="30"/>
      <c r="BC260" s="30"/>
      <c r="BD260" s="30"/>
      <c r="BE260" s="30"/>
      <c r="BF260" s="30"/>
      <c r="BG260" s="30"/>
      <c r="BH260" s="30"/>
      <c r="BI260" s="30"/>
      <c r="BJ260" s="30"/>
      <c r="BK260" s="30"/>
      <c r="BL260" s="30"/>
      <c r="BM260" s="30"/>
      <c r="BN260" s="30"/>
      <c r="BO260" s="30"/>
      <c r="BP260" s="30"/>
      <c r="BQ260" s="30"/>
      <c r="BR260" s="30"/>
      <c r="BS260" s="30"/>
    </row>
    <row r="261" spans="9:71" x14ac:dyDescent="0.3"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  <c r="AJ261" s="30"/>
      <c r="AK261" s="30"/>
      <c r="AL261" s="30"/>
      <c r="AM261" s="30"/>
      <c r="AN261" s="30"/>
      <c r="AO261" s="30"/>
      <c r="AP261" s="30"/>
      <c r="AQ261" s="30"/>
      <c r="AR261" s="30"/>
      <c r="AS261" s="30"/>
      <c r="AT261" s="30"/>
      <c r="AU261" s="30"/>
      <c r="AV261" s="30"/>
      <c r="AW261" s="30"/>
      <c r="AX261" s="30"/>
      <c r="AY261" s="30"/>
      <c r="AZ261" s="30"/>
      <c r="BA261" s="30"/>
      <c r="BB261" s="30"/>
      <c r="BC261" s="30"/>
      <c r="BD261" s="30"/>
      <c r="BE261" s="30"/>
      <c r="BF261" s="30"/>
      <c r="BG261" s="30"/>
      <c r="BH261" s="30"/>
      <c r="BI261" s="30"/>
      <c r="BJ261" s="30"/>
      <c r="BK261" s="30"/>
      <c r="BL261" s="30"/>
      <c r="BM261" s="30"/>
      <c r="BN261" s="30"/>
      <c r="BO261" s="30"/>
      <c r="BP261" s="30"/>
      <c r="BQ261" s="30"/>
      <c r="BR261" s="30"/>
      <c r="BS261" s="30"/>
    </row>
    <row r="262" spans="9:71" x14ac:dyDescent="0.3"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  <c r="AJ262" s="30"/>
      <c r="AK262" s="30"/>
      <c r="AL262" s="30"/>
      <c r="AM262" s="30"/>
      <c r="AN262" s="30"/>
      <c r="AO262" s="30"/>
      <c r="AP262" s="30"/>
      <c r="AQ262" s="30"/>
      <c r="AR262" s="30"/>
      <c r="AS262" s="30"/>
      <c r="AT262" s="30"/>
      <c r="AU262" s="30"/>
      <c r="AV262" s="30"/>
      <c r="AW262" s="30"/>
      <c r="AX262" s="30"/>
      <c r="AY262" s="30"/>
      <c r="AZ262" s="30"/>
      <c r="BA262" s="30"/>
      <c r="BB262" s="30"/>
      <c r="BC262" s="30"/>
      <c r="BD262" s="30"/>
      <c r="BE262" s="30"/>
      <c r="BF262" s="30"/>
      <c r="BG262" s="30"/>
      <c r="BH262" s="30"/>
      <c r="BI262" s="30"/>
      <c r="BJ262" s="30"/>
      <c r="BK262" s="30"/>
      <c r="BL262" s="30"/>
      <c r="BM262" s="30"/>
      <c r="BN262" s="30"/>
      <c r="BO262" s="30"/>
      <c r="BP262" s="30"/>
      <c r="BQ262" s="30"/>
      <c r="BR262" s="30"/>
      <c r="BS262" s="30"/>
    </row>
    <row r="263" spans="9:71" x14ac:dyDescent="0.3"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  <c r="AA263" s="30"/>
      <c r="AB263" s="30"/>
      <c r="AC263" s="30"/>
      <c r="AD263" s="30"/>
      <c r="AE263" s="30"/>
      <c r="AF263" s="30"/>
      <c r="AG263" s="30"/>
      <c r="AH263" s="30"/>
      <c r="AI263" s="30"/>
      <c r="AJ263" s="30"/>
      <c r="AK263" s="30"/>
      <c r="AL263" s="30"/>
      <c r="AM263" s="30"/>
      <c r="AN263" s="30"/>
      <c r="AO263" s="30"/>
      <c r="AP263" s="30"/>
      <c r="AQ263" s="30"/>
      <c r="AR263" s="30"/>
      <c r="AS263" s="30"/>
      <c r="AT263" s="30"/>
      <c r="AU263" s="30"/>
      <c r="AV263" s="30"/>
      <c r="AW263" s="30"/>
      <c r="AX263" s="30"/>
      <c r="AY263" s="30"/>
      <c r="AZ263" s="30"/>
      <c r="BA263" s="30"/>
      <c r="BB263" s="30"/>
      <c r="BC263" s="30"/>
      <c r="BD263" s="30"/>
      <c r="BE263" s="30"/>
      <c r="BF263" s="30"/>
      <c r="BG263" s="30"/>
      <c r="BH263" s="30"/>
      <c r="BI263" s="30"/>
      <c r="BJ263" s="30"/>
      <c r="BK263" s="30"/>
      <c r="BL263" s="30"/>
      <c r="BM263" s="30"/>
      <c r="BN263" s="30"/>
      <c r="BO263" s="30"/>
      <c r="BP263" s="30"/>
      <c r="BQ263" s="30"/>
      <c r="BR263" s="30"/>
      <c r="BS263" s="30"/>
    </row>
    <row r="264" spans="9:71" x14ac:dyDescent="0.3"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  <c r="AJ264" s="30"/>
      <c r="AK264" s="30"/>
      <c r="AL264" s="30"/>
      <c r="AM264" s="30"/>
      <c r="AN264" s="30"/>
      <c r="AO264" s="30"/>
      <c r="AP264" s="30"/>
      <c r="AQ264" s="30"/>
      <c r="AR264" s="30"/>
      <c r="AS264" s="30"/>
      <c r="AT264" s="30"/>
      <c r="AU264" s="30"/>
      <c r="AV264" s="30"/>
      <c r="AW264" s="30"/>
      <c r="AX264" s="30"/>
      <c r="AY264" s="30"/>
      <c r="AZ264" s="30"/>
      <c r="BA264" s="30"/>
      <c r="BB264" s="30"/>
      <c r="BC264" s="30"/>
      <c r="BD264" s="30"/>
      <c r="BE264" s="30"/>
      <c r="BF264" s="30"/>
      <c r="BG264" s="30"/>
      <c r="BH264" s="30"/>
      <c r="BI264" s="30"/>
      <c r="BJ264" s="30"/>
      <c r="BK264" s="30"/>
      <c r="BL264" s="30"/>
      <c r="BM264" s="30"/>
      <c r="BN264" s="30"/>
      <c r="BO264" s="30"/>
      <c r="BP264" s="30"/>
      <c r="BQ264" s="30"/>
      <c r="BR264" s="30"/>
      <c r="BS264" s="30"/>
    </row>
    <row r="265" spans="9:71" x14ac:dyDescent="0.3"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  <c r="AJ265" s="30"/>
      <c r="AK265" s="30"/>
      <c r="AL265" s="30"/>
      <c r="AM265" s="30"/>
      <c r="AN265" s="30"/>
      <c r="AO265" s="30"/>
      <c r="AP265" s="30"/>
      <c r="AQ265" s="30"/>
      <c r="AR265" s="30"/>
      <c r="AS265" s="30"/>
      <c r="AT265" s="30"/>
      <c r="AU265" s="30"/>
      <c r="AV265" s="30"/>
      <c r="AW265" s="30"/>
      <c r="AX265" s="30"/>
      <c r="AY265" s="30"/>
      <c r="AZ265" s="30"/>
      <c r="BA265" s="30"/>
      <c r="BB265" s="30"/>
      <c r="BC265" s="30"/>
      <c r="BD265" s="30"/>
      <c r="BE265" s="30"/>
      <c r="BF265" s="30"/>
      <c r="BG265" s="30"/>
      <c r="BH265" s="30"/>
      <c r="BI265" s="30"/>
      <c r="BJ265" s="30"/>
      <c r="BK265" s="30"/>
      <c r="BL265" s="30"/>
      <c r="BM265" s="30"/>
      <c r="BN265" s="30"/>
      <c r="BO265" s="30"/>
      <c r="BP265" s="30"/>
      <c r="BQ265" s="30"/>
      <c r="BR265" s="30"/>
      <c r="BS265" s="30"/>
    </row>
    <row r="266" spans="9:71" x14ac:dyDescent="0.3"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/>
      <c r="AJ266" s="30"/>
      <c r="AK266" s="30"/>
      <c r="AL266" s="30"/>
      <c r="AM266" s="30"/>
      <c r="AN266" s="30"/>
      <c r="AO266" s="30"/>
      <c r="AP266" s="30"/>
      <c r="AQ266" s="30"/>
      <c r="AR266" s="30"/>
      <c r="AS266" s="30"/>
      <c r="AT266" s="30"/>
      <c r="AU266" s="30"/>
      <c r="AV266" s="30"/>
      <c r="AW266" s="30"/>
      <c r="AX266" s="30"/>
      <c r="AY266" s="30"/>
      <c r="AZ266" s="30"/>
      <c r="BA266" s="30"/>
      <c r="BB266" s="30"/>
      <c r="BC266" s="30"/>
      <c r="BD266" s="30"/>
      <c r="BE266" s="30"/>
      <c r="BF266" s="30"/>
      <c r="BG266" s="30"/>
      <c r="BH266" s="30"/>
      <c r="BI266" s="30"/>
      <c r="BJ266" s="30"/>
      <c r="BK266" s="30"/>
      <c r="BL266" s="30"/>
      <c r="BM266" s="30"/>
      <c r="BN266" s="30"/>
      <c r="BO266" s="30"/>
      <c r="BP266" s="30"/>
      <c r="BQ266" s="30"/>
      <c r="BR266" s="30"/>
      <c r="BS266" s="30"/>
    </row>
    <row r="267" spans="9:71" x14ac:dyDescent="0.3"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  <c r="AA267" s="30"/>
      <c r="AB267" s="30"/>
      <c r="AC267" s="30"/>
      <c r="AD267" s="30"/>
      <c r="AE267" s="30"/>
      <c r="AF267" s="30"/>
      <c r="AG267" s="30"/>
      <c r="AH267" s="30"/>
      <c r="AI267" s="30"/>
      <c r="AJ267" s="30"/>
      <c r="AK267" s="30"/>
      <c r="AL267" s="30"/>
      <c r="AM267" s="30"/>
      <c r="AN267" s="30"/>
      <c r="AO267" s="30"/>
      <c r="AP267" s="30"/>
      <c r="AQ267" s="30"/>
      <c r="AR267" s="30"/>
      <c r="AS267" s="30"/>
      <c r="AT267" s="30"/>
      <c r="AU267" s="30"/>
      <c r="AV267" s="30"/>
      <c r="AW267" s="30"/>
      <c r="AX267" s="30"/>
      <c r="AY267" s="30"/>
      <c r="AZ267" s="30"/>
      <c r="BA267" s="30"/>
      <c r="BB267" s="30"/>
      <c r="BC267" s="30"/>
      <c r="BD267" s="30"/>
      <c r="BE267" s="30"/>
      <c r="BF267" s="30"/>
      <c r="BG267" s="30"/>
      <c r="BH267" s="30"/>
      <c r="BI267" s="30"/>
      <c r="BJ267" s="30"/>
      <c r="BK267" s="30"/>
      <c r="BL267" s="30"/>
      <c r="BM267" s="30"/>
      <c r="BN267" s="30"/>
      <c r="BO267" s="30"/>
      <c r="BP267" s="30"/>
      <c r="BQ267" s="30"/>
      <c r="BR267" s="30"/>
      <c r="BS267" s="30"/>
    </row>
    <row r="268" spans="9:71" x14ac:dyDescent="0.3"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  <c r="AJ268" s="30"/>
      <c r="AK268" s="30"/>
      <c r="AL268" s="30"/>
      <c r="AM268" s="30"/>
      <c r="AN268" s="30"/>
      <c r="AO268" s="30"/>
      <c r="AP268" s="30"/>
      <c r="AQ268" s="30"/>
      <c r="AR268" s="30"/>
      <c r="AS268" s="30"/>
      <c r="AT268" s="30"/>
      <c r="AU268" s="30"/>
      <c r="AV268" s="30"/>
      <c r="AW268" s="30"/>
      <c r="AX268" s="30"/>
      <c r="AY268" s="30"/>
      <c r="AZ268" s="30"/>
      <c r="BA268" s="30"/>
      <c r="BB268" s="30"/>
      <c r="BC268" s="30"/>
      <c r="BD268" s="30"/>
      <c r="BE268" s="30"/>
      <c r="BF268" s="30"/>
      <c r="BG268" s="30"/>
      <c r="BH268" s="30"/>
      <c r="BI268" s="30"/>
      <c r="BJ268" s="30"/>
      <c r="BK268" s="30"/>
      <c r="BL268" s="30"/>
      <c r="BM268" s="30"/>
      <c r="BN268" s="30"/>
      <c r="BO268" s="30"/>
      <c r="BP268" s="30"/>
      <c r="BQ268" s="30"/>
      <c r="BR268" s="30"/>
      <c r="BS268" s="30"/>
    </row>
    <row r="269" spans="9:71" x14ac:dyDescent="0.3"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  <c r="AJ269" s="30"/>
      <c r="AK269" s="30"/>
      <c r="AL269" s="30"/>
      <c r="AM269" s="30"/>
      <c r="AN269" s="30"/>
      <c r="AO269" s="30"/>
      <c r="AP269" s="30"/>
      <c r="AQ269" s="30"/>
      <c r="AR269" s="30"/>
      <c r="AS269" s="30"/>
      <c r="AT269" s="30"/>
      <c r="AU269" s="30"/>
      <c r="AV269" s="30"/>
      <c r="AW269" s="30"/>
      <c r="AX269" s="30"/>
      <c r="AY269" s="30"/>
      <c r="AZ269" s="30"/>
      <c r="BA269" s="30"/>
      <c r="BB269" s="30"/>
      <c r="BC269" s="30"/>
      <c r="BD269" s="30"/>
      <c r="BE269" s="30"/>
      <c r="BF269" s="30"/>
      <c r="BG269" s="30"/>
      <c r="BH269" s="30"/>
      <c r="BI269" s="30"/>
      <c r="BJ269" s="30"/>
      <c r="BK269" s="30"/>
      <c r="BL269" s="30"/>
      <c r="BM269" s="30"/>
      <c r="BN269" s="30"/>
      <c r="BO269" s="30"/>
      <c r="BP269" s="30"/>
      <c r="BQ269" s="30"/>
      <c r="BR269" s="30"/>
      <c r="BS269" s="30"/>
    </row>
    <row r="270" spans="9:71" x14ac:dyDescent="0.3"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  <c r="AJ270" s="30"/>
      <c r="AK270" s="30"/>
      <c r="AL270" s="30"/>
      <c r="AM270" s="30"/>
      <c r="AN270" s="30"/>
      <c r="AO270" s="30"/>
      <c r="AP270" s="30"/>
      <c r="AQ270" s="30"/>
      <c r="AR270" s="30"/>
      <c r="AS270" s="30"/>
      <c r="AT270" s="30"/>
      <c r="AU270" s="30"/>
      <c r="AV270" s="30"/>
      <c r="AW270" s="30"/>
      <c r="AX270" s="30"/>
      <c r="AY270" s="30"/>
      <c r="AZ270" s="30"/>
      <c r="BA270" s="30"/>
      <c r="BB270" s="30"/>
      <c r="BC270" s="30"/>
      <c r="BD270" s="30"/>
      <c r="BE270" s="30"/>
      <c r="BF270" s="30"/>
      <c r="BG270" s="30"/>
      <c r="BH270" s="30"/>
      <c r="BI270" s="30"/>
      <c r="BJ270" s="30"/>
      <c r="BK270" s="30"/>
      <c r="BL270" s="30"/>
      <c r="BM270" s="30"/>
      <c r="BN270" s="30"/>
      <c r="BO270" s="30"/>
      <c r="BP270" s="30"/>
      <c r="BQ270" s="30"/>
      <c r="BR270" s="30"/>
      <c r="BS270" s="30"/>
    </row>
    <row r="271" spans="9:71" x14ac:dyDescent="0.3"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  <c r="AJ271" s="30"/>
      <c r="AK271" s="30"/>
      <c r="AL271" s="30"/>
      <c r="AM271" s="30"/>
      <c r="AN271" s="30"/>
      <c r="AO271" s="30"/>
      <c r="AP271" s="30"/>
      <c r="AQ271" s="30"/>
      <c r="AR271" s="30"/>
      <c r="AS271" s="30"/>
      <c r="AT271" s="30"/>
      <c r="AU271" s="30"/>
      <c r="AV271" s="30"/>
      <c r="AW271" s="30"/>
      <c r="AX271" s="30"/>
      <c r="AY271" s="30"/>
      <c r="AZ271" s="30"/>
      <c r="BA271" s="30"/>
      <c r="BB271" s="30"/>
      <c r="BC271" s="30"/>
      <c r="BD271" s="30"/>
      <c r="BE271" s="30"/>
      <c r="BF271" s="30"/>
      <c r="BG271" s="30"/>
      <c r="BH271" s="30"/>
      <c r="BI271" s="30"/>
      <c r="BJ271" s="30"/>
      <c r="BK271" s="30"/>
      <c r="BL271" s="30"/>
      <c r="BM271" s="30"/>
      <c r="BN271" s="30"/>
      <c r="BO271" s="30"/>
      <c r="BP271" s="30"/>
      <c r="BQ271" s="30"/>
      <c r="BR271" s="30"/>
      <c r="BS271" s="30"/>
    </row>
    <row r="272" spans="9:71" x14ac:dyDescent="0.3"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  <c r="AJ272" s="30"/>
      <c r="AK272" s="30"/>
      <c r="AL272" s="30"/>
      <c r="AM272" s="30"/>
      <c r="AN272" s="30"/>
      <c r="AO272" s="30"/>
      <c r="AP272" s="30"/>
      <c r="AQ272" s="30"/>
      <c r="AR272" s="30"/>
      <c r="AS272" s="30"/>
      <c r="AT272" s="30"/>
      <c r="AU272" s="30"/>
      <c r="AV272" s="30"/>
      <c r="AW272" s="30"/>
      <c r="AX272" s="30"/>
      <c r="AY272" s="30"/>
      <c r="AZ272" s="30"/>
      <c r="BA272" s="30"/>
      <c r="BB272" s="30"/>
      <c r="BC272" s="30"/>
      <c r="BD272" s="30"/>
      <c r="BE272" s="30"/>
      <c r="BF272" s="30"/>
      <c r="BG272" s="30"/>
      <c r="BH272" s="30"/>
      <c r="BI272" s="30"/>
      <c r="BJ272" s="30"/>
      <c r="BK272" s="30"/>
      <c r="BL272" s="30"/>
      <c r="BM272" s="30"/>
      <c r="BN272" s="30"/>
      <c r="BO272" s="30"/>
      <c r="BP272" s="30"/>
      <c r="BQ272" s="30"/>
      <c r="BR272" s="30"/>
      <c r="BS272" s="30"/>
    </row>
    <row r="273" spans="9:71" x14ac:dyDescent="0.3"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  <c r="AJ273" s="30"/>
      <c r="AK273" s="30"/>
      <c r="AL273" s="30"/>
      <c r="AM273" s="30"/>
      <c r="AN273" s="30"/>
      <c r="AO273" s="30"/>
      <c r="AP273" s="30"/>
      <c r="AQ273" s="30"/>
      <c r="AR273" s="30"/>
      <c r="AS273" s="30"/>
      <c r="AT273" s="30"/>
      <c r="AU273" s="30"/>
      <c r="AV273" s="30"/>
      <c r="AW273" s="30"/>
      <c r="AX273" s="30"/>
      <c r="AY273" s="30"/>
      <c r="AZ273" s="30"/>
      <c r="BA273" s="30"/>
      <c r="BB273" s="30"/>
      <c r="BC273" s="30"/>
      <c r="BD273" s="30"/>
      <c r="BE273" s="30"/>
      <c r="BF273" s="30"/>
      <c r="BG273" s="30"/>
      <c r="BH273" s="30"/>
      <c r="BI273" s="30"/>
      <c r="BJ273" s="30"/>
      <c r="BK273" s="30"/>
      <c r="BL273" s="30"/>
      <c r="BM273" s="30"/>
      <c r="BN273" s="30"/>
      <c r="BO273" s="30"/>
      <c r="BP273" s="30"/>
      <c r="BQ273" s="30"/>
      <c r="BR273" s="30"/>
      <c r="BS273" s="30"/>
    </row>
    <row r="274" spans="9:71" x14ac:dyDescent="0.3"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  <c r="AJ274" s="30"/>
      <c r="AK274" s="30"/>
      <c r="AL274" s="30"/>
      <c r="AM274" s="30"/>
      <c r="AN274" s="30"/>
      <c r="AO274" s="30"/>
      <c r="AP274" s="30"/>
      <c r="AQ274" s="30"/>
      <c r="AR274" s="30"/>
      <c r="AS274" s="30"/>
      <c r="AT274" s="30"/>
      <c r="AU274" s="30"/>
      <c r="AV274" s="30"/>
      <c r="AW274" s="30"/>
      <c r="AX274" s="30"/>
      <c r="AY274" s="30"/>
      <c r="AZ274" s="30"/>
      <c r="BA274" s="30"/>
      <c r="BB274" s="30"/>
      <c r="BC274" s="30"/>
      <c r="BD274" s="30"/>
      <c r="BE274" s="30"/>
      <c r="BF274" s="30"/>
      <c r="BG274" s="30"/>
      <c r="BH274" s="30"/>
      <c r="BI274" s="30"/>
      <c r="BJ274" s="30"/>
      <c r="BK274" s="30"/>
      <c r="BL274" s="30"/>
      <c r="BM274" s="30"/>
      <c r="BN274" s="30"/>
      <c r="BO274" s="30"/>
      <c r="BP274" s="30"/>
      <c r="BQ274" s="30"/>
      <c r="BR274" s="30"/>
      <c r="BS274" s="30"/>
    </row>
    <row r="275" spans="9:71" x14ac:dyDescent="0.3"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  <c r="AJ275" s="30"/>
      <c r="AK275" s="30"/>
      <c r="AL275" s="30"/>
      <c r="AM275" s="30"/>
      <c r="AN275" s="30"/>
      <c r="AO275" s="30"/>
      <c r="AP275" s="30"/>
      <c r="AQ275" s="30"/>
      <c r="AR275" s="30"/>
      <c r="AS275" s="30"/>
      <c r="AT275" s="30"/>
      <c r="AU275" s="30"/>
      <c r="AV275" s="30"/>
      <c r="AW275" s="30"/>
      <c r="AX275" s="30"/>
      <c r="AY275" s="30"/>
      <c r="AZ275" s="30"/>
      <c r="BA275" s="30"/>
      <c r="BB275" s="30"/>
      <c r="BC275" s="30"/>
      <c r="BD275" s="30"/>
      <c r="BE275" s="30"/>
      <c r="BF275" s="30"/>
      <c r="BG275" s="30"/>
      <c r="BH275" s="30"/>
      <c r="BI275" s="30"/>
      <c r="BJ275" s="30"/>
      <c r="BK275" s="30"/>
      <c r="BL275" s="30"/>
      <c r="BM275" s="30"/>
      <c r="BN275" s="30"/>
      <c r="BO275" s="30"/>
      <c r="BP275" s="30"/>
      <c r="BQ275" s="30"/>
      <c r="BR275" s="30"/>
      <c r="BS275" s="30"/>
    </row>
    <row r="276" spans="9:71" x14ac:dyDescent="0.3"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  <c r="AA276" s="30"/>
      <c r="AB276" s="30"/>
      <c r="AC276" s="30"/>
      <c r="AD276" s="30"/>
      <c r="AE276" s="30"/>
      <c r="AF276" s="30"/>
      <c r="AG276" s="30"/>
      <c r="AH276" s="30"/>
      <c r="AI276" s="30"/>
      <c r="AJ276" s="30"/>
      <c r="AK276" s="30"/>
      <c r="AL276" s="30"/>
      <c r="AM276" s="30"/>
      <c r="AN276" s="30"/>
      <c r="AO276" s="30"/>
      <c r="AP276" s="30"/>
      <c r="AQ276" s="30"/>
      <c r="AR276" s="30"/>
      <c r="AS276" s="30"/>
      <c r="AT276" s="30"/>
      <c r="AU276" s="30"/>
      <c r="AV276" s="30"/>
      <c r="AW276" s="30"/>
      <c r="AX276" s="30"/>
      <c r="AY276" s="30"/>
      <c r="AZ276" s="30"/>
      <c r="BA276" s="30"/>
      <c r="BB276" s="30"/>
      <c r="BC276" s="30"/>
      <c r="BD276" s="30"/>
      <c r="BE276" s="30"/>
      <c r="BF276" s="30"/>
      <c r="BG276" s="30"/>
      <c r="BH276" s="30"/>
      <c r="BI276" s="30"/>
      <c r="BJ276" s="30"/>
      <c r="BK276" s="30"/>
      <c r="BL276" s="30"/>
      <c r="BM276" s="30"/>
      <c r="BN276" s="30"/>
      <c r="BO276" s="30"/>
      <c r="BP276" s="30"/>
      <c r="BQ276" s="30"/>
      <c r="BR276" s="30"/>
      <c r="BS276" s="30"/>
    </row>
    <row r="277" spans="9:71" x14ac:dyDescent="0.3"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  <c r="AA277" s="30"/>
      <c r="AB277" s="30"/>
      <c r="AC277" s="30"/>
      <c r="AD277" s="30"/>
      <c r="AE277" s="30"/>
      <c r="AF277" s="30"/>
      <c r="AG277" s="30"/>
      <c r="AH277" s="30"/>
      <c r="AI277" s="30"/>
      <c r="AJ277" s="30"/>
      <c r="AK277" s="30"/>
      <c r="AL277" s="30"/>
      <c r="AM277" s="30"/>
      <c r="AN277" s="30"/>
      <c r="AO277" s="30"/>
      <c r="AP277" s="30"/>
      <c r="AQ277" s="30"/>
      <c r="AR277" s="30"/>
      <c r="AS277" s="30"/>
      <c r="AT277" s="30"/>
      <c r="AU277" s="30"/>
      <c r="AV277" s="30"/>
      <c r="AW277" s="30"/>
      <c r="AX277" s="30"/>
      <c r="AY277" s="30"/>
      <c r="AZ277" s="30"/>
      <c r="BA277" s="30"/>
      <c r="BB277" s="30"/>
      <c r="BC277" s="30"/>
      <c r="BD277" s="30"/>
      <c r="BE277" s="30"/>
      <c r="BF277" s="30"/>
      <c r="BG277" s="30"/>
      <c r="BH277" s="30"/>
      <c r="BI277" s="30"/>
      <c r="BJ277" s="30"/>
      <c r="BK277" s="30"/>
      <c r="BL277" s="30"/>
      <c r="BM277" s="30"/>
      <c r="BN277" s="30"/>
      <c r="BO277" s="30"/>
      <c r="BP277" s="30"/>
      <c r="BQ277" s="30"/>
      <c r="BR277" s="30"/>
      <c r="BS277" s="30"/>
    </row>
    <row r="278" spans="9:71" x14ac:dyDescent="0.3"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  <c r="AA278" s="30"/>
      <c r="AB278" s="30"/>
      <c r="AC278" s="30"/>
      <c r="AD278" s="30"/>
      <c r="AE278" s="30"/>
      <c r="AF278" s="30"/>
      <c r="AG278" s="30"/>
      <c r="AH278" s="30"/>
      <c r="AI278" s="30"/>
      <c r="AJ278" s="30"/>
      <c r="AK278" s="30"/>
      <c r="AL278" s="30"/>
      <c r="AM278" s="30"/>
      <c r="AN278" s="30"/>
      <c r="AO278" s="30"/>
      <c r="AP278" s="30"/>
      <c r="AQ278" s="30"/>
      <c r="AR278" s="30"/>
      <c r="AS278" s="30"/>
      <c r="AT278" s="30"/>
      <c r="AU278" s="30"/>
      <c r="AV278" s="30"/>
      <c r="AW278" s="30"/>
      <c r="AX278" s="30"/>
      <c r="AY278" s="30"/>
      <c r="AZ278" s="30"/>
      <c r="BA278" s="30"/>
      <c r="BB278" s="30"/>
      <c r="BC278" s="30"/>
      <c r="BD278" s="30"/>
      <c r="BE278" s="30"/>
      <c r="BF278" s="30"/>
      <c r="BG278" s="30"/>
      <c r="BH278" s="30"/>
      <c r="BI278" s="30"/>
      <c r="BJ278" s="30"/>
      <c r="BK278" s="30"/>
      <c r="BL278" s="30"/>
      <c r="BM278" s="30"/>
      <c r="BN278" s="30"/>
      <c r="BO278" s="30"/>
      <c r="BP278" s="30"/>
      <c r="BQ278" s="30"/>
      <c r="BR278" s="30"/>
      <c r="BS278" s="30"/>
    </row>
    <row r="279" spans="9:71" x14ac:dyDescent="0.3"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  <c r="AJ279" s="30"/>
      <c r="AK279" s="30"/>
      <c r="AL279" s="30"/>
      <c r="AM279" s="30"/>
      <c r="AN279" s="30"/>
      <c r="AO279" s="30"/>
      <c r="AP279" s="30"/>
      <c r="AQ279" s="30"/>
      <c r="AR279" s="30"/>
      <c r="AS279" s="30"/>
      <c r="AT279" s="30"/>
      <c r="AU279" s="30"/>
      <c r="AV279" s="30"/>
      <c r="AW279" s="30"/>
      <c r="AX279" s="30"/>
      <c r="AY279" s="30"/>
      <c r="AZ279" s="30"/>
      <c r="BA279" s="30"/>
      <c r="BB279" s="30"/>
      <c r="BC279" s="30"/>
      <c r="BD279" s="30"/>
      <c r="BE279" s="30"/>
      <c r="BF279" s="30"/>
      <c r="BG279" s="30"/>
      <c r="BH279" s="30"/>
      <c r="BI279" s="30"/>
      <c r="BJ279" s="30"/>
      <c r="BK279" s="30"/>
      <c r="BL279" s="30"/>
      <c r="BM279" s="30"/>
      <c r="BN279" s="30"/>
      <c r="BO279" s="30"/>
      <c r="BP279" s="30"/>
      <c r="BQ279" s="30"/>
      <c r="BR279" s="30"/>
      <c r="BS279" s="30"/>
    </row>
    <row r="280" spans="9:71" x14ac:dyDescent="0.3"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  <c r="AA280" s="30"/>
      <c r="AB280" s="30"/>
      <c r="AC280" s="30"/>
      <c r="AD280" s="30"/>
      <c r="AE280" s="30"/>
      <c r="AF280" s="30"/>
      <c r="AG280" s="30"/>
      <c r="AH280" s="30"/>
      <c r="AI280" s="30"/>
      <c r="AJ280" s="30"/>
      <c r="AK280" s="30"/>
      <c r="AL280" s="30"/>
      <c r="AM280" s="30"/>
      <c r="AN280" s="30"/>
      <c r="AO280" s="30"/>
      <c r="AP280" s="30"/>
      <c r="AQ280" s="30"/>
      <c r="AR280" s="30"/>
      <c r="AS280" s="30"/>
      <c r="AT280" s="30"/>
      <c r="AU280" s="30"/>
      <c r="AV280" s="30"/>
      <c r="AW280" s="30"/>
      <c r="AX280" s="30"/>
      <c r="AY280" s="30"/>
      <c r="AZ280" s="30"/>
      <c r="BA280" s="30"/>
      <c r="BB280" s="30"/>
      <c r="BC280" s="30"/>
      <c r="BD280" s="30"/>
      <c r="BE280" s="30"/>
      <c r="BF280" s="30"/>
      <c r="BG280" s="30"/>
      <c r="BH280" s="30"/>
      <c r="BI280" s="30"/>
      <c r="BJ280" s="30"/>
      <c r="BK280" s="30"/>
      <c r="BL280" s="30"/>
      <c r="BM280" s="30"/>
      <c r="BN280" s="30"/>
      <c r="BO280" s="30"/>
      <c r="BP280" s="30"/>
      <c r="BQ280" s="30"/>
      <c r="BR280" s="30"/>
      <c r="BS280" s="30"/>
    </row>
    <row r="281" spans="9:71" x14ac:dyDescent="0.3"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  <c r="AA281" s="30"/>
      <c r="AB281" s="30"/>
      <c r="AC281" s="30"/>
      <c r="AD281" s="30"/>
      <c r="AE281" s="30"/>
      <c r="AF281" s="30"/>
      <c r="AG281" s="30"/>
      <c r="AH281" s="30"/>
      <c r="AI281" s="30"/>
      <c r="AJ281" s="30"/>
      <c r="AK281" s="30"/>
      <c r="AL281" s="30"/>
      <c r="AM281" s="30"/>
      <c r="AN281" s="30"/>
      <c r="AO281" s="30"/>
      <c r="AP281" s="30"/>
      <c r="AQ281" s="30"/>
      <c r="AR281" s="30"/>
      <c r="AS281" s="30"/>
      <c r="AT281" s="30"/>
      <c r="AU281" s="30"/>
      <c r="AV281" s="30"/>
      <c r="AW281" s="30"/>
      <c r="AX281" s="30"/>
      <c r="AY281" s="30"/>
      <c r="AZ281" s="30"/>
      <c r="BA281" s="30"/>
      <c r="BB281" s="30"/>
      <c r="BC281" s="30"/>
      <c r="BD281" s="30"/>
      <c r="BE281" s="30"/>
      <c r="BF281" s="30"/>
      <c r="BG281" s="30"/>
      <c r="BH281" s="30"/>
      <c r="BI281" s="30"/>
      <c r="BJ281" s="30"/>
      <c r="BK281" s="30"/>
      <c r="BL281" s="30"/>
      <c r="BM281" s="30"/>
      <c r="BN281" s="30"/>
      <c r="BO281" s="30"/>
      <c r="BP281" s="30"/>
      <c r="BQ281" s="30"/>
      <c r="BR281" s="30"/>
      <c r="BS281" s="30"/>
    </row>
    <row r="282" spans="9:71" x14ac:dyDescent="0.3"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  <c r="AA282" s="30"/>
      <c r="AB282" s="30"/>
      <c r="AC282" s="30"/>
      <c r="AD282" s="30"/>
      <c r="AE282" s="30"/>
      <c r="AF282" s="30"/>
      <c r="AG282" s="30"/>
      <c r="AH282" s="30"/>
      <c r="AI282" s="30"/>
      <c r="AJ282" s="30"/>
      <c r="AK282" s="30"/>
      <c r="AL282" s="30"/>
      <c r="AM282" s="30"/>
      <c r="AN282" s="30"/>
      <c r="AO282" s="30"/>
      <c r="AP282" s="30"/>
      <c r="AQ282" s="30"/>
      <c r="AR282" s="30"/>
      <c r="AS282" s="30"/>
      <c r="AT282" s="30"/>
      <c r="AU282" s="30"/>
      <c r="AV282" s="30"/>
      <c r="AW282" s="30"/>
      <c r="AX282" s="30"/>
      <c r="AY282" s="30"/>
      <c r="AZ282" s="30"/>
      <c r="BA282" s="30"/>
      <c r="BB282" s="30"/>
      <c r="BC282" s="30"/>
      <c r="BD282" s="30"/>
      <c r="BE282" s="30"/>
      <c r="BF282" s="30"/>
      <c r="BG282" s="30"/>
      <c r="BH282" s="30"/>
      <c r="BI282" s="30"/>
      <c r="BJ282" s="30"/>
      <c r="BK282" s="30"/>
      <c r="BL282" s="30"/>
      <c r="BM282" s="30"/>
      <c r="BN282" s="30"/>
      <c r="BO282" s="30"/>
      <c r="BP282" s="30"/>
      <c r="BQ282" s="30"/>
      <c r="BR282" s="30"/>
      <c r="BS282" s="30"/>
    </row>
    <row r="283" spans="9:71" x14ac:dyDescent="0.3"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  <c r="AA283" s="30"/>
      <c r="AB283" s="30"/>
      <c r="AC283" s="30"/>
      <c r="AD283" s="30"/>
      <c r="AE283" s="30"/>
      <c r="AF283" s="30"/>
      <c r="AG283" s="30"/>
      <c r="AH283" s="30"/>
      <c r="AI283" s="30"/>
      <c r="AJ283" s="30"/>
      <c r="AK283" s="30"/>
      <c r="AL283" s="30"/>
      <c r="AM283" s="30"/>
      <c r="AN283" s="30"/>
      <c r="AO283" s="30"/>
      <c r="AP283" s="30"/>
      <c r="AQ283" s="30"/>
      <c r="AR283" s="30"/>
      <c r="AS283" s="30"/>
      <c r="AT283" s="30"/>
      <c r="AU283" s="30"/>
      <c r="AV283" s="30"/>
      <c r="AW283" s="30"/>
      <c r="AX283" s="30"/>
      <c r="AY283" s="30"/>
      <c r="AZ283" s="30"/>
      <c r="BA283" s="30"/>
      <c r="BB283" s="30"/>
      <c r="BC283" s="30"/>
      <c r="BD283" s="30"/>
      <c r="BE283" s="30"/>
      <c r="BF283" s="30"/>
      <c r="BG283" s="30"/>
      <c r="BH283" s="30"/>
      <c r="BI283" s="30"/>
      <c r="BJ283" s="30"/>
      <c r="BK283" s="30"/>
      <c r="BL283" s="30"/>
      <c r="BM283" s="30"/>
      <c r="BN283" s="30"/>
      <c r="BO283" s="30"/>
      <c r="BP283" s="30"/>
      <c r="BQ283" s="30"/>
      <c r="BR283" s="30"/>
      <c r="BS283" s="30"/>
    </row>
    <row r="284" spans="9:71" x14ac:dyDescent="0.3"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  <c r="AA284" s="30"/>
      <c r="AB284" s="30"/>
      <c r="AC284" s="30"/>
      <c r="AD284" s="30"/>
      <c r="AE284" s="30"/>
      <c r="AF284" s="30"/>
      <c r="AG284" s="30"/>
      <c r="AH284" s="30"/>
      <c r="AI284" s="30"/>
      <c r="AJ284" s="30"/>
      <c r="AK284" s="30"/>
      <c r="AL284" s="30"/>
      <c r="AM284" s="30"/>
      <c r="AN284" s="30"/>
      <c r="AO284" s="30"/>
      <c r="AP284" s="30"/>
      <c r="AQ284" s="30"/>
      <c r="AR284" s="30"/>
      <c r="AS284" s="30"/>
      <c r="AT284" s="30"/>
      <c r="AU284" s="30"/>
      <c r="AV284" s="30"/>
      <c r="AW284" s="30"/>
      <c r="AX284" s="30"/>
      <c r="AY284" s="30"/>
      <c r="AZ284" s="30"/>
      <c r="BA284" s="30"/>
      <c r="BB284" s="30"/>
      <c r="BC284" s="30"/>
      <c r="BD284" s="30"/>
      <c r="BE284" s="30"/>
      <c r="BF284" s="30"/>
      <c r="BG284" s="30"/>
      <c r="BH284" s="30"/>
      <c r="BI284" s="30"/>
      <c r="BJ284" s="30"/>
      <c r="BK284" s="30"/>
      <c r="BL284" s="30"/>
      <c r="BM284" s="30"/>
      <c r="BN284" s="30"/>
      <c r="BO284" s="30"/>
      <c r="BP284" s="30"/>
      <c r="BQ284" s="30"/>
      <c r="BR284" s="30"/>
      <c r="BS284" s="30"/>
    </row>
    <row r="285" spans="9:71" x14ac:dyDescent="0.3"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  <c r="AA285" s="30"/>
      <c r="AB285" s="30"/>
      <c r="AC285" s="30"/>
      <c r="AD285" s="30"/>
      <c r="AE285" s="30"/>
      <c r="AF285" s="30"/>
      <c r="AG285" s="30"/>
      <c r="AH285" s="30"/>
      <c r="AI285" s="30"/>
      <c r="AJ285" s="30"/>
      <c r="AK285" s="30"/>
      <c r="AL285" s="30"/>
      <c r="AM285" s="30"/>
      <c r="AN285" s="30"/>
      <c r="AO285" s="30"/>
      <c r="AP285" s="30"/>
      <c r="AQ285" s="30"/>
      <c r="AR285" s="30"/>
      <c r="AS285" s="30"/>
      <c r="AT285" s="30"/>
      <c r="AU285" s="30"/>
      <c r="AV285" s="30"/>
      <c r="AW285" s="30"/>
      <c r="AX285" s="30"/>
      <c r="AY285" s="30"/>
      <c r="AZ285" s="30"/>
      <c r="BA285" s="30"/>
      <c r="BB285" s="30"/>
      <c r="BC285" s="30"/>
      <c r="BD285" s="30"/>
      <c r="BE285" s="30"/>
      <c r="BF285" s="30"/>
      <c r="BG285" s="30"/>
      <c r="BH285" s="30"/>
      <c r="BI285" s="30"/>
      <c r="BJ285" s="30"/>
      <c r="BK285" s="30"/>
      <c r="BL285" s="30"/>
      <c r="BM285" s="30"/>
      <c r="BN285" s="30"/>
      <c r="BO285" s="30"/>
      <c r="BP285" s="30"/>
      <c r="BQ285" s="30"/>
      <c r="BR285" s="30"/>
      <c r="BS285" s="30"/>
    </row>
    <row r="286" spans="9:71" x14ac:dyDescent="0.3"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  <c r="AA286" s="30"/>
      <c r="AB286" s="30"/>
      <c r="AC286" s="30"/>
      <c r="AD286" s="30"/>
      <c r="AE286" s="30"/>
      <c r="AF286" s="30"/>
      <c r="AG286" s="30"/>
      <c r="AH286" s="30"/>
      <c r="AI286" s="30"/>
      <c r="AJ286" s="30"/>
      <c r="AK286" s="30"/>
      <c r="AL286" s="30"/>
      <c r="AM286" s="30"/>
      <c r="AN286" s="30"/>
      <c r="AO286" s="30"/>
      <c r="AP286" s="30"/>
      <c r="AQ286" s="30"/>
      <c r="AR286" s="30"/>
      <c r="AS286" s="30"/>
      <c r="AT286" s="30"/>
      <c r="AU286" s="30"/>
      <c r="AV286" s="30"/>
      <c r="AW286" s="30"/>
      <c r="AX286" s="30"/>
      <c r="AY286" s="30"/>
      <c r="AZ286" s="30"/>
      <c r="BA286" s="30"/>
      <c r="BB286" s="30"/>
      <c r="BC286" s="30"/>
      <c r="BD286" s="30"/>
      <c r="BE286" s="30"/>
      <c r="BF286" s="30"/>
      <c r="BG286" s="30"/>
      <c r="BH286" s="30"/>
      <c r="BI286" s="30"/>
      <c r="BJ286" s="30"/>
      <c r="BK286" s="30"/>
      <c r="BL286" s="30"/>
      <c r="BM286" s="30"/>
      <c r="BN286" s="30"/>
      <c r="BO286" s="30"/>
      <c r="BP286" s="30"/>
      <c r="BQ286" s="30"/>
      <c r="BR286" s="30"/>
      <c r="BS286" s="30"/>
    </row>
    <row r="287" spans="9:71" x14ac:dyDescent="0.3"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  <c r="AA287" s="30"/>
      <c r="AB287" s="30"/>
      <c r="AC287" s="30"/>
      <c r="AD287" s="30"/>
      <c r="AE287" s="30"/>
      <c r="AF287" s="30"/>
      <c r="AG287" s="30"/>
      <c r="AH287" s="30"/>
      <c r="AI287" s="30"/>
      <c r="AJ287" s="30"/>
      <c r="AK287" s="30"/>
      <c r="AL287" s="30"/>
      <c r="AM287" s="30"/>
      <c r="AN287" s="30"/>
      <c r="AO287" s="30"/>
      <c r="AP287" s="30"/>
      <c r="AQ287" s="30"/>
      <c r="AR287" s="30"/>
      <c r="AS287" s="30"/>
      <c r="AT287" s="30"/>
      <c r="AU287" s="30"/>
      <c r="AV287" s="30"/>
      <c r="AW287" s="30"/>
      <c r="AX287" s="30"/>
      <c r="AY287" s="30"/>
      <c r="AZ287" s="30"/>
      <c r="BA287" s="30"/>
      <c r="BB287" s="30"/>
      <c r="BC287" s="30"/>
      <c r="BD287" s="30"/>
      <c r="BE287" s="30"/>
      <c r="BF287" s="30"/>
      <c r="BG287" s="30"/>
      <c r="BH287" s="30"/>
      <c r="BI287" s="30"/>
      <c r="BJ287" s="30"/>
      <c r="BK287" s="30"/>
      <c r="BL287" s="30"/>
      <c r="BM287" s="30"/>
      <c r="BN287" s="30"/>
      <c r="BO287" s="30"/>
      <c r="BP287" s="30"/>
      <c r="BQ287" s="30"/>
      <c r="BR287" s="30"/>
      <c r="BS287" s="30"/>
    </row>
    <row r="288" spans="9:71" x14ac:dyDescent="0.3"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  <c r="AA288" s="30"/>
      <c r="AB288" s="30"/>
      <c r="AC288" s="30"/>
      <c r="AD288" s="30"/>
      <c r="AE288" s="30"/>
      <c r="AF288" s="30"/>
      <c r="AG288" s="30"/>
      <c r="AH288" s="30"/>
      <c r="AI288" s="30"/>
      <c r="AJ288" s="30"/>
      <c r="AK288" s="30"/>
      <c r="AL288" s="30"/>
      <c r="AM288" s="30"/>
      <c r="AN288" s="30"/>
      <c r="AO288" s="30"/>
      <c r="AP288" s="30"/>
      <c r="AQ288" s="30"/>
      <c r="AR288" s="30"/>
      <c r="AS288" s="30"/>
      <c r="AT288" s="30"/>
      <c r="AU288" s="30"/>
      <c r="AV288" s="30"/>
      <c r="AW288" s="30"/>
      <c r="AX288" s="30"/>
      <c r="AY288" s="30"/>
      <c r="AZ288" s="30"/>
      <c r="BA288" s="30"/>
      <c r="BB288" s="30"/>
      <c r="BC288" s="30"/>
      <c r="BD288" s="30"/>
      <c r="BE288" s="30"/>
      <c r="BF288" s="30"/>
      <c r="BG288" s="30"/>
      <c r="BH288" s="30"/>
      <c r="BI288" s="30"/>
      <c r="BJ288" s="30"/>
      <c r="BK288" s="30"/>
      <c r="BL288" s="30"/>
      <c r="BM288" s="30"/>
      <c r="BN288" s="30"/>
      <c r="BO288" s="30"/>
      <c r="BP288" s="30"/>
      <c r="BQ288" s="30"/>
      <c r="BR288" s="30"/>
      <c r="BS288" s="30"/>
    </row>
    <row r="289" spans="9:71" x14ac:dyDescent="0.3"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  <c r="AA289" s="30"/>
      <c r="AB289" s="30"/>
      <c r="AC289" s="30"/>
      <c r="AD289" s="30"/>
      <c r="AE289" s="30"/>
      <c r="AF289" s="30"/>
      <c r="AG289" s="30"/>
      <c r="AH289" s="30"/>
      <c r="AI289" s="30"/>
      <c r="AJ289" s="30"/>
      <c r="AK289" s="30"/>
      <c r="AL289" s="30"/>
      <c r="AM289" s="30"/>
      <c r="AN289" s="30"/>
      <c r="AO289" s="30"/>
      <c r="AP289" s="30"/>
      <c r="AQ289" s="30"/>
      <c r="AR289" s="30"/>
      <c r="AS289" s="30"/>
      <c r="AT289" s="30"/>
      <c r="AU289" s="30"/>
      <c r="AV289" s="30"/>
      <c r="AW289" s="30"/>
      <c r="AX289" s="30"/>
      <c r="AY289" s="30"/>
      <c r="AZ289" s="30"/>
      <c r="BA289" s="30"/>
      <c r="BB289" s="30"/>
      <c r="BC289" s="30"/>
      <c r="BD289" s="30"/>
      <c r="BE289" s="30"/>
      <c r="BF289" s="30"/>
      <c r="BG289" s="30"/>
      <c r="BH289" s="30"/>
      <c r="BI289" s="30"/>
      <c r="BJ289" s="30"/>
      <c r="BK289" s="30"/>
      <c r="BL289" s="30"/>
      <c r="BM289" s="30"/>
      <c r="BN289" s="30"/>
      <c r="BO289" s="30"/>
      <c r="BP289" s="30"/>
      <c r="BQ289" s="30"/>
      <c r="BR289" s="30"/>
      <c r="BS289" s="30"/>
    </row>
    <row r="290" spans="9:71" x14ac:dyDescent="0.3"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  <c r="AG290" s="30"/>
      <c r="AH290" s="30"/>
      <c r="AI290" s="30"/>
      <c r="AJ290" s="30"/>
      <c r="AK290" s="30"/>
      <c r="AL290" s="30"/>
      <c r="AM290" s="30"/>
      <c r="AN290" s="30"/>
      <c r="AO290" s="30"/>
      <c r="AP290" s="30"/>
      <c r="AQ290" s="30"/>
      <c r="AR290" s="30"/>
      <c r="AS290" s="30"/>
      <c r="AT290" s="30"/>
      <c r="AU290" s="30"/>
      <c r="AV290" s="30"/>
      <c r="AW290" s="30"/>
      <c r="AX290" s="30"/>
      <c r="AY290" s="30"/>
      <c r="AZ290" s="30"/>
      <c r="BA290" s="30"/>
      <c r="BB290" s="30"/>
      <c r="BC290" s="30"/>
      <c r="BD290" s="30"/>
      <c r="BE290" s="30"/>
      <c r="BF290" s="30"/>
      <c r="BG290" s="30"/>
      <c r="BH290" s="30"/>
      <c r="BI290" s="30"/>
      <c r="BJ290" s="30"/>
      <c r="BK290" s="30"/>
      <c r="BL290" s="30"/>
      <c r="BM290" s="30"/>
      <c r="BN290" s="30"/>
      <c r="BO290" s="30"/>
      <c r="BP290" s="30"/>
      <c r="BQ290" s="30"/>
      <c r="BR290" s="30"/>
      <c r="BS290" s="30"/>
    </row>
    <row r="291" spans="9:71" x14ac:dyDescent="0.3"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  <c r="AA291" s="30"/>
      <c r="AB291" s="30"/>
      <c r="AC291" s="30"/>
      <c r="AD291" s="30"/>
      <c r="AE291" s="30"/>
      <c r="AF291" s="30"/>
      <c r="AG291" s="30"/>
      <c r="AH291" s="30"/>
      <c r="AI291" s="30"/>
      <c r="AJ291" s="30"/>
      <c r="AK291" s="30"/>
      <c r="AL291" s="30"/>
      <c r="AM291" s="30"/>
      <c r="AN291" s="30"/>
      <c r="AO291" s="30"/>
      <c r="AP291" s="30"/>
      <c r="AQ291" s="30"/>
      <c r="AR291" s="30"/>
      <c r="AS291" s="30"/>
      <c r="AT291" s="30"/>
      <c r="AU291" s="30"/>
      <c r="AV291" s="30"/>
      <c r="AW291" s="30"/>
      <c r="AX291" s="30"/>
      <c r="AY291" s="30"/>
      <c r="AZ291" s="30"/>
      <c r="BA291" s="30"/>
      <c r="BB291" s="30"/>
      <c r="BC291" s="30"/>
      <c r="BD291" s="30"/>
      <c r="BE291" s="30"/>
      <c r="BF291" s="30"/>
      <c r="BG291" s="30"/>
      <c r="BH291" s="30"/>
      <c r="BI291" s="30"/>
      <c r="BJ291" s="30"/>
      <c r="BK291" s="30"/>
      <c r="BL291" s="30"/>
      <c r="BM291" s="30"/>
      <c r="BN291" s="30"/>
      <c r="BO291" s="30"/>
      <c r="BP291" s="30"/>
      <c r="BQ291" s="30"/>
      <c r="BR291" s="30"/>
      <c r="BS291" s="30"/>
    </row>
    <row r="292" spans="9:71" x14ac:dyDescent="0.3"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  <c r="AA292" s="30"/>
      <c r="AB292" s="30"/>
      <c r="AC292" s="30"/>
      <c r="AD292" s="30"/>
      <c r="AE292" s="30"/>
      <c r="AF292" s="30"/>
      <c r="AG292" s="30"/>
      <c r="AH292" s="30"/>
      <c r="AI292" s="30"/>
      <c r="AJ292" s="30"/>
      <c r="AK292" s="30"/>
      <c r="AL292" s="30"/>
      <c r="AM292" s="30"/>
      <c r="AN292" s="30"/>
      <c r="AO292" s="30"/>
      <c r="AP292" s="30"/>
      <c r="AQ292" s="30"/>
      <c r="AR292" s="30"/>
      <c r="AS292" s="30"/>
      <c r="AT292" s="30"/>
      <c r="AU292" s="30"/>
      <c r="AV292" s="30"/>
      <c r="AW292" s="30"/>
      <c r="AX292" s="30"/>
      <c r="AY292" s="30"/>
      <c r="AZ292" s="30"/>
      <c r="BA292" s="30"/>
      <c r="BB292" s="30"/>
      <c r="BC292" s="30"/>
      <c r="BD292" s="30"/>
      <c r="BE292" s="30"/>
      <c r="BF292" s="30"/>
      <c r="BG292" s="30"/>
      <c r="BH292" s="30"/>
      <c r="BI292" s="30"/>
      <c r="BJ292" s="30"/>
      <c r="BK292" s="30"/>
      <c r="BL292" s="30"/>
      <c r="BM292" s="30"/>
      <c r="BN292" s="30"/>
      <c r="BO292" s="30"/>
      <c r="BP292" s="30"/>
      <c r="BQ292" s="30"/>
      <c r="BR292" s="30"/>
      <c r="BS292" s="30"/>
    </row>
    <row r="293" spans="9:71" x14ac:dyDescent="0.3"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  <c r="AG293" s="30"/>
      <c r="AH293" s="30"/>
      <c r="AI293" s="30"/>
      <c r="AJ293" s="30"/>
      <c r="AK293" s="30"/>
      <c r="AL293" s="30"/>
      <c r="AM293" s="30"/>
      <c r="AN293" s="30"/>
      <c r="AO293" s="30"/>
      <c r="AP293" s="30"/>
      <c r="AQ293" s="30"/>
      <c r="AR293" s="30"/>
      <c r="AS293" s="30"/>
      <c r="AT293" s="30"/>
      <c r="AU293" s="30"/>
      <c r="AV293" s="30"/>
      <c r="AW293" s="30"/>
      <c r="AX293" s="30"/>
      <c r="AY293" s="30"/>
      <c r="AZ293" s="30"/>
      <c r="BA293" s="30"/>
      <c r="BB293" s="30"/>
      <c r="BC293" s="30"/>
      <c r="BD293" s="30"/>
      <c r="BE293" s="30"/>
      <c r="BF293" s="30"/>
      <c r="BG293" s="30"/>
      <c r="BH293" s="30"/>
      <c r="BI293" s="30"/>
      <c r="BJ293" s="30"/>
      <c r="BK293" s="30"/>
      <c r="BL293" s="30"/>
      <c r="BM293" s="30"/>
      <c r="BN293" s="30"/>
      <c r="BO293" s="30"/>
      <c r="BP293" s="30"/>
      <c r="BQ293" s="30"/>
      <c r="BR293" s="30"/>
      <c r="BS293" s="30"/>
    </row>
    <row r="294" spans="9:71" x14ac:dyDescent="0.3"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  <c r="AA294" s="30"/>
      <c r="AB294" s="30"/>
      <c r="AC294" s="30"/>
      <c r="AD294" s="30"/>
      <c r="AE294" s="30"/>
      <c r="AF294" s="30"/>
      <c r="AG294" s="30"/>
      <c r="AH294" s="30"/>
      <c r="AI294" s="30"/>
      <c r="AJ294" s="30"/>
      <c r="AK294" s="30"/>
      <c r="AL294" s="30"/>
      <c r="AM294" s="30"/>
      <c r="AN294" s="30"/>
      <c r="AO294" s="30"/>
      <c r="AP294" s="30"/>
      <c r="AQ294" s="30"/>
      <c r="AR294" s="30"/>
      <c r="AS294" s="30"/>
      <c r="AT294" s="30"/>
      <c r="AU294" s="30"/>
      <c r="AV294" s="30"/>
      <c r="AW294" s="30"/>
      <c r="AX294" s="30"/>
      <c r="AY294" s="30"/>
      <c r="AZ294" s="30"/>
      <c r="BA294" s="30"/>
      <c r="BB294" s="30"/>
      <c r="BC294" s="30"/>
      <c r="BD294" s="30"/>
      <c r="BE294" s="30"/>
      <c r="BF294" s="30"/>
      <c r="BG294" s="30"/>
      <c r="BH294" s="30"/>
      <c r="BI294" s="30"/>
      <c r="BJ294" s="30"/>
      <c r="BK294" s="30"/>
      <c r="BL294" s="30"/>
      <c r="BM294" s="30"/>
      <c r="BN294" s="30"/>
      <c r="BO294" s="30"/>
      <c r="BP294" s="30"/>
      <c r="BQ294" s="30"/>
      <c r="BR294" s="30"/>
      <c r="BS294" s="30"/>
    </row>
    <row r="295" spans="9:71" x14ac:dyDescent="0.3"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  <c r="AA295" s="30"/>
      <c r="AB295" s="30"/>
      <c r="AC295" s="30"/>
      <c r="AD295" s="30"/>
      <c r="AE295" s="30"/>
      <c r="AF295" s="30"/>
      <c r="AG295" s="30"/>
      <c r="AH295" s="30"/>
      <c r="AI295" s="30"/>
      <c r="AJ295" s="30"/>
      <c r="AK295" s="30"/>
      <c r="AL295" s="30"/>
      <c r="AM295" s="30"/>
      <c r="AN295" s="30"/>
      <c r="AO295" s="30"/>
      <c r="AP295" s="30"/>
      <c r="AQ295" s="30"/>
      <c r="AR295" s="30"/>
      <c r="AS295" s="30"/>
      <c r="AT295" s="30"/>
      <c r="AU295" s="30"/>
      <c r="AV295" s="30"/>
      <c r="AW295" s="30"/>
      <c r="AX295" s="30"/>
      <c r="AY295" s="30"/>
      <c r="AZ295" s="30"/>
      <c r="BA295" s="30"/>
      <c r="BB295" s="30"/>
      <c r="BC295" s="30"/>
      <c r="BD295" s="30"/>
      <c r="BE295" s="30"/>
      <c r="BF295" s="30"/>
      <c r="BG295" s="30"/>
      <c r="BH295" s="30"/>
      <c r="BI295" s="30"/>
      <c r="BJ295" s="30"/>
      <c r="BK295" s="30"/>
      <c r="BL295" s="30"/>
      <c r="BM295" s="30"/>
      <c r="BN295" s="30"/>
      <c r="BO295" s="30"/>
      <c r="BP295" s="30"/>
      <c r="BQ295" s="30"/>
      <c r="BR295" s="30"/>
      <c r="BS295" s="30"/>
    </row>
    <row r="296" spans="9:71" x14ac:dyDescent="0.3"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  <c r="AA296" s="30"/>
      <c r="AB296" s="30"/>
      <c r="AC296" s="30"/>
      <c r="AD296" s="30"/>
      <c r="AE296" s="30"/>
      <c r="AF296" s="30"/>
      <c r="AG296" s="30"/>
      <c r="AH296" s="30"/>
      <c r="AI296" s="30"/>
      <c r="AJ296" s="30"/>
      <c r="AK296" s="30"/>
      <c r="AL296" s="30"/>
      <c r="AM296" s="30"/>
      <c r="AN296" s="30"/>
      <c r="AO296" s="30"/>
      <c r="AP296" s="30"/>
      <c r="AQ296" s="30"/>
      <c r="AR296" s="30"/>
      <c r="AS296" s="30"/>
      <c r="AT296" s="30"/>
      <c r="AU296" s="30"/>
      <c r="AV296" s="30"/>
      <c r="AW296" s="30"/>
      <c r="AX296" s="30"/>
      <c r="AY296" s="30"/>
      <c r="AZ296" s="30"/>
      <c r="BA296" s="30"/>
      <c r="BB296" s="30"/>
      <c r="BC296" s="30"/>
      <c r="BD296" s="30"/>
      <c r="BE296" s="30"/>
      <c r="BF296" s="30"/>
      <c r="BG296" s="30"/>
      <c r="BH296" s="30"/>
      <c r="BI296" s="30"/>
      <c r="BJ296" s="30"/>
      <c r="BK296" s="30"/>
      <c r="BL296" s="30"/>
      <c r="BM296" s="30"/>
      <c r="BN296" s="30"/>
      <c r="BO296" s="30"/>
      <c r="BP296" s="30"/>
      <c r="BQ296" s="30"/>
      <c r="BR296" s="30"/>
      <c r="BS296" s="30"/>
    </row>
    <row r="297" spans="9:71" x14ac:dyDescent="0.3"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  <c r="AA297" s="30"/>
      <c r="AB297" s="30"/>
      <c r="AC297" s="30"/>
      <c r="AD297" s="30"/>
      <c r="AE297" s="30"/>
      <c r="AF297" s="30"/>
      <c r="AG297" s="30"/>
      <c r="AH297" s="30"/>
      <c r="AI297" s="30"/>
      <c r="AJ297" s="30"/>
      <c r="AK297" s="30"/>
      <c r="AL297" s="30"/>
      <c r="AM297" s="30"/>
      <c r="AN297" s="30"/>
      <c r="AO297" s="30"/>
      <c r="AP297" s="30"/>
      <c r="AQ297" s="30"/>
      <c r="AR297" s="30"/>
      <c r="AS297" s="30"/>
      <c r="AT297" s="30"/>
      <c r="AU297" s="30"/>
      <c r="AV297" s="30"/>
      <c r="AW297" s="30"/>
      <c r="AX297" s="30"/>
      <c r="AY297" s="30"/>
      <c r="AZ297" s="30"/>
      <c r="BA297" s="30"/>
      <c r="BB297" s="30"/>
      <c r="BC297" s="30"/>
      <c r="BD297" s="30"/>
      <c r="BE297" s="30"/>
      <c r="BF297" s="30"/>
      <c r="BG297" s="30"/>
      <c r="BH297" s="30"/>
      <c r="BI297" s="30"/>
      <c r="BJ297" s="30"/>
      <c r="BK297" s="30"/>
      <c r="BL297" s="30"/>
      <c r="BM297" s="30"/>
      <c r="BN297" s="30"/>
      <c r="BO297" s="30"/>
      <c r="BP297" s="30"/>
      <c r="BQ297" s="30"/>
      <c r="BR297" s="30"/>
      <c r="BS297" s="30"/>
    </row>
    <row r="298" spans="9:71" x14ac:dyDescent="0.3"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  <c r="AA298" s="30"/>
      <c r="AB298" s="30"/>
      <c r="AC298" s="30"/>
      <c r="AD298" s="30"/>
      <c r="AE298" s="30"/>
      <c r="AF298" s="30"/>
      <c r="AG298" s="30"/>
      <c r="AH298" s="30"/>
      <c r="AI298" s="30"/>
      <c r="AJ298" s="30"/>
      <c r="AK298" s="30"/>
      <c r="AL298" s="30"/>
      <c r="AM298" s="30"/>
      <c r="AN298" s="30"/>
      <c r="AO298" s="30"/>
      <c r="AP298" s="30"/>
      <c r="AQ298" s="30"/>
      <c r="AR298" s="30"/>
      <c r="AS298" s="30"/>
      <c r="AT298" s="30"/>
      <c r="AU298" s="30"/>
      <c r="AV298" s="30"/>
      <c r="AW298" s="30"/>
      <c r="AX298" s="30"/>
      <c r="AY298" s="30"/>
      <c r="AZ298" s="30"/>
      <c r="BA298" s="30"/>
      <c r="BB298" s="30"/>
      <c r="BC298" s="30"/>
      <c r="BD298" s="30"/>
      <c r="BE298" s="30"/>
      <c r="BF298" s="30"/>
      <c r="BG298" s="30"/>
      <c r="BH298" s="30"/>
      <c r="BI298" s="30"/>
      <c r="BJ298" s="30"/>
      <c r="BK298" s="30"/>
      <c r="BL298" s="30"/>
      <c r="BM298" s="30"/>
      <c r="BN298" s="30"/>
      <c r="BO298" s="30"/>
      <c r="BP298" s="30"/>
      <c r="BQ298" s="30"/>
      <c r="BR298" s="30"/>
      <c r="BS298" s="30"/>
    </row>
    <row r="299" spans="9:71" x14ac:dyDescent="0.3"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  <c r="AA299" s="30"/>
      <c r="AB299" s="30"/>
      <c r="AC299" s="30"/>
      <c r="AD299" s="30"/>
      <c r="AE299" s="30"/>
      <c r="AF299" s="30"/>
      <c r="AG299" s="30"/>
      <c r="AH299" s="30"/>
      <c r="AI299" s="30"/>
      <c r="AJ299" s="30"/>
      <c r="AK299" s="30"/>
      <c r="AL299" s="30"/>
      <c r="AM299" s="30"/>
      <c r="AN299" s="30"/>
      <c r="AO299" s="30"/>
      <c r="AP299" s="30"/>
      <c r="AQ299" s="30"/>
      <c r="AR299" s="30"/>
      <c r="AS299" s="30"/>
      <c r="AT299" s="30"/>
      <c r="AU299" s="30"/>
      <c r="AV299" s="30"/>
      <c r="AW299" s="30"/>
      <c r="AX299" s="30"/>
      <c r="AY299" s="30"/>
      <c r="AZ299" s="30"/>
      <c r="BA299" s="30"/>
      <c r="BB299" s="30"/>
      <c r="BC299" s="30"/>
      <c r="BD299" s="30"/>
      <c r="BE299" s="30"/>
      <c r="BF299" s="30"/>
      <c r="BG299" s="30"/>
      <c r="BH299" s="30"/>
      <c r="BI299" s="30"/>
      <c r="BJ299" s="30"/>
      <c r="BK299" s="30"/>
      <c r="BL299" s="30"/>
      <c r="BM299" s="30"/>
      <c r="BN299" s="30"/>
      <c r="BO299" s="30"/>
      <c r="BP299" s="30"/>
      <c r="BQ299" s="30"/>
      <c r="BR299" s="30"/>
      <c r="BS299" s="30"/>
    </row>
    <row r="300" spans="9:71" x14ac:dyDescent="0.3"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  <c r="AA300" s="30"/>
      <c r="AB300" s="30"/>
      <c r="AC300" s="30"/>
      <c r="AD300" s="30"/>
      <c r="AE300" s="30"/>
      <c r="AF300" s="30"/>
      <c r="AG300" s="30"/>
      <c r="AH300" s="30"/>
      <c r="AI300" s="30"/>
      <c r="AJ300" s="30"/>
      <c r="AK300" s="30"/>
      <c r="AL300" s="30"/>
      <c r="AM300" s="30"/>
      <c r="AN300" s="30"/>
      <c r="AO300" s="30"/>
      <c r="AP300" s="30"/>
      <c r="AQ300" s="30"/>
      <c r="AR300" s="30"/>
      <c r="AS300" s="30"/>
      <c r="AT300" s="30"/>
      <c r="AU300" s="30"/>
      <c r="AV300" s="30"/>
      <c r="AW300" s="30"/>
      <c r="AX300" s="30"/>
      <c r="AY300" s="30"/>
      <c r="AZ300" s="30"/>
      <c r="BA300" s="30"/>
      <c r="BB300" s="30"/>
      <c r="BC300" s="30"/>
      <c r="BD300" s="30"/>
      <c r="BE300" s="30"/>
      <c r="BF300" s="30"/>
      <c r="BG300" s="30"/>
      <c r="BH300" s="30"/>
      <c r="BI300" s="30"/>
      <c r="BJ300" s="30"/>
      <c r="BK300" s="30"/>
      <c r="BL300" s="30"/>
      <c r="BM300" s="30"/>
      <c r="BN300" s="30"/>
      <c r="BO300" s="30"/>
      <c r="BP300" s="30"/>
      <c r="BQ300" s="30"/>
      <c r="BR300" s="30"/>
      <c r="BS300" s="30"/>
    </row>
    <row r="301" spans="9:71" x14ac:dyDescent="0.3"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  <c r="AA301" s="30"/>
      <c r="AB301" s="30"/>
      <c r="AC301" s="30"/>
      <c r="AD301" s="30"/>
      <c r="AE301" s="30"/>
      <c r="AF301" s="30"/>
      <c r="AG301" s="30"/>
      <c r="AH301" s="30"/>
      <c r="AI301" s="30"/>
      <c r="AJ301" s="30"/>
      <c r="AK301" s="30"/>
      <c r="AL301" s="30"/>
      <c r="AM301" s="30"/>
      <c r="AN301" s="30"/>
      <c r="AO301" s="30"/>
      <c r="AP301" s="30"/>
      <c r="AQ301" s="30"/>
      <c r="AR301" s="30"/>
      <c r="AS301" s="30"/>
      <c r="AT301" s="30"/>
      <c r="AU301" s="30"/>
      <c r="AV301" s="30"/>
      <c r="AW301" s="30"/>
      <c r="AX301" s="30"/>
      <c r="AY301" s="30"/>
      <c r="AZ301" s="30"/>
      <c r="BA301" s="30"/>
      <c r="BB301" s="30"/>
      <c r="BC301" s="30"/>
      <c r="BD301" s="30"/>
      <c r="BE301" s="30"/>
      <c r="BF301" s="30"/>
      <c r="BG301" s="30"/>
      <c r="BH301" s="30"/>
      <c r="BI301" s="30"/>
      <c r="BJ301" s="30"/>
      <c r="BK301" s="30"/>
      <c r="BL301" s="30"/>
      <c r="BM301" s="30"/>
      <c r="BN301" s="30"/>
      <c r="BO301" s="30"/>
      <c r="BP301" s="30"/>
      <c r="BQ301" s="30"/>
      <c r="BR301" s="30"/>
      <c r="BS301" s="30"/>
    </row>
    <row r="302" spans="9:71" x14ac:dyDescent="0.3"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  <c r="AA302" s="30"/>
      <c r="AB302" s="30"/>
      <c r="AC302" s="30"/>
      <c r="AD302" s="30"/>
      <c r="AE302" s="30"/>
      <c r="AF302" s="30"/>
      <c r="AG302" s="30"/>
      <c r="AH302" s="30"/>
      <c r="AI302" s="30"/>
      <c r="AJ302" s="30"/>
      <c r="AK302" s="30"/>
      <c r="AL302" s="30"/>
      <c r="AM302" s="30"/>
      <c r="AN302" s="30"/>
      <c r="AO302" s="30"/>
      <c r="AP302" s="30"/>
      <c r="AQ302" s="30"/>
      <c r="AR302" s="30"/>
      <c r="AS302" s="30"/>
      <c r="AT302" s="30"/>
      <c r="AU302" s="30"/>
      <c r="AV302" s="30"/>
      <c r="AW302" s="30"/>
      <c r="AX302" s="30"/>
      <c r="AY302" s="30"/>
      <c r="AZ302" s="30"/>
      <c r="BA302" s="30"/>
      <c r="BB302" s="30"/>
      <c r="BC302" s="30"/>
      <c r="BD302" s="30"/>
      <c r="BE302" s="30"/>
      <c r="BF302" s="30"/>
      <c r="BG302" s="30"/>
      <c r="BH302" s="30"/>
      <c r="BI302" s="30"/>
      <c r="BJ302" s="30"/>
      <c r="BK302" s="30"/>
      <c r="BL302" s="30"/>
      <c r="BM302" s="30"/>
      <c r="BN302" s="30"/>
      <c r="BO302" s="30"/>
      <c r="BP302" s="30"/>
      <c r="BQ302" s="30"/>
      <c r="BR302" s="30"/>
      <c r="BS302" s="30"/>
    </row>
    <row r="303" spans="9:71" x14ac:dyDescent="0.3"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  <c r="AA303" s="30"/>
      <c r="AB303" s="30"/>
      <c r="AC303" s="30"/>
      <c r="AD303" s="30"/>
      <c r="AE303" s="30"/>
      <c r="AF303" s="30"/>
      <c r="AG303" s="30"/>
      <c r="AH303" s="30"/>
      <c r="AI303" s="30"/>
      <c r="AJ303" s="30"/>
      <c r="AK303" s="30"/>
      <c r="AL303" s="30"/>
      <c r="AM303" s="30"/>
      <c r="AN303" s="30"/>
      <c r="AO303" s="30"/>
      <c r="AP303" s="30"/>
      <c r="AQ303" s="30"/>
      <c r="AR303" s="30"/>
      <c r="AS303" s="30"/>
      <c r="AT303" s="30"/>
      <c r="AU303" s="30"/>
      <c r="AV303" s="30"/>
      <c r="AW303" s="30"/>
      <c r="AX303" s="30"/>
      <c r="AY303" s="30"/>
      <c r="AZ303" s="30"/>
      <c r="BA303" s="30"/>
      <c r="BB303" s="30"/>
      <c r="BC303" s="30"/>
      <c r="BD303" s="30"/>
      <c r="BE303" s="30"/>
      <c r="BF303" s="30"/>
      <c r="BG303" s="30"/>
      <c r="BH303" s="30"/>
      <c r="BI303" s="30"/>
      <c r="BJ303" s="30"/>
      <c r="BK303" s="30"/>
      <c r="BL303" s="30"/>
      <c r="BM303" s="30"/>
      <c r="BN303" s="30"/>
      <c r="BO303" s="30"/>
      <c r="BP303" s="30"/>
      <c r="BQ303" s="30"/>
      <c r="BR303" s="30"/>
      <c r="BS303" s="30"/>
    </row>
    <row r="304" spans="9:71" x14ac:dyDescent="0.3"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  <c r="AA304" s="30"/>
      <c r="AB304" s="30"/>
      <c r="AC304" s="30"/>
      <c r="AD304" s="30"/>
      <c r="AE304" s="30"/>
      <c r="AF304" s="30"/>
      <c r="AG304" s="30"/>
      <c r="AH304" s="30"/>
      <c r="AI304" s="30"/>
      <c r="AJ304" s="30"/>
      <c r="AK304" s="30"/>
      <c r="AL304" s="30"/>
      <c r="AM304" s="30"/>
      <c r="AN304" s="30"/>
      <c r="AO304" s="30"/>
      <c r="AP304" s="30"/>
      <c r="AQ304" s="30"/>
      <c r="AR304" s="30"/>
      <c r="AS304" s="30"/>
      <c r="AT304" s="30"/>
      <c r="AU304" s="30"/>
      <c r="AV304" s="30"/>
      <c r="AW304" s="30"/>
      <c r="AX304" s="30"/>
      <c r="AY304" s="30"/>
      <c r="AZ304" s="30"/>
      <c r="BA304" s="30"/>
      <c r="BB304" s="30"/>
      <c r="BC304" s="30"/>
      <c r="BD304" s="30"/>
      <c r="BE304" s="30"/>
      <c r="BF304" s="30"/>
      <c r="BG304" s="30"/>
      <c r="BH304" s="30"/>
      <c r="BI304" s="30"/>
      <c r="BJ304" s="30"/>
      <c r="BK304" s="30"/>
      <c r="BL304" s="30"/>
      <c r="BM304" s="30"/>
      <c r="BN304" s="30"/>
      <c r="BO304" s="30"/>
      <c r="BP304" s="30"/>
      <c r="BQ304" s="30"/>
      <c r="BR304" s="30"/>
      <c r="BS304" s="30"/>
    </row>
    <row r="305" spans="9:71" x14ac:dyDescent="0.3"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  <c r="AA305" s="30"/>
      <c r="AB305" s="30"/>
      <c r="AC305" s="30"/>
      <c r="AD305" s="30"/>
      <c r="AE305" s="30"/>
      <c r="AF305" s="30"/>
      <c r="AG305" s="30"/>
      <c r="AH305" s="30"/>
      <c r="AI305" s="30"/>
      <c r="AJ305" s="30"/>
      <c r="AK305" s="30"/>
      <c r="AL305" s="30"/>
      <c r="AM305" s="30"/>
      <c r="AN305" s="30"/>
      <c r="AO305" s="30"/>
      <c r="AP305" s="30"/>
      <c r="AQ305" s="30"/>
      <c r="AR305" s="30"/>
      <c r="AS305" s="30"/>
      <c r="AT305" s="30"/>
      <c r="AU305" s="30"/>
      <c r="AV305" s="30"/>
      <c r="AW305" s="30"/>
      <c r="AX305" s="30"/>
      <c r="AY305" s="30"/>
      <c r="AZ305" s="30"/>
      <c r="BA305" s="30"/>
      <c r="BB305" s="30"/>
      <c r="BC305" s="30"/>
      <c r="BD305" s="30"/>
      <c r="BE305" s="30"/>
      <c r="BF305" s="30"/>
      <c r="BG305" s="30"/>
      <c r="BH305" s="30"/>
      <c r="BI305" s="30"/>
      <c r="BJ305" s="30"/>
      <c r="BK305" s="30"/>
      <c r="BL305" s="30"/>
      <c r="BM305" s="30"/>
      <c r="BN305" s="30"/>
      <c r="BO305" s="30"/>
      <c r="BP305" s="30"/>
      <c r="BQ305" s="30"/>
      <c r="BR305" s="30"/>
      <c r="BS305" s="30"/>
    </row>
    <row r="306" spans="9:71" x14ac:dyDescent="0.3"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  <c r="AA306" s="30"/>
      <c r="AB306" s="30"/>
      <c r="AC306" s="30"/>
      <c r="AD306" s="30"/>
      <c r="AE306" s="30"/>
      <c r="AF306" s="30"/>
      <c r="AG306" s="30"/>
      <c r="AH306" s="30"/>
      <c r="AI306" s="30"/>
      <c r="AJ306" s="30"/>
      <c r="AK306" s="30"/>
      <c r="AL306" s="30"/>
      <c r="AM306" s="30"/>
      <c r="AN306" s="30"/>
      <c r="AO306" s="30"/>
      <c r="AP306" s="30"/>
      <c r="AQ306" s="30"/>
      <c r="AR306" s="30"/>
      <c r="AS306" s="30"/>
      <c r="AT306" s="30"/>
      <c r="AU306" s="30"/>
      <c r="AV306" s="30"/>
      <c r="AW306" s="30"/>
      <c r="AX306" s="30"/>
      <c r="AY306" s="30"/>
      <c r="AZ306" s="30"/>
      <c r="BA306" s="30"/>
      <c r="BB306" s="30"/>
      <c r="BC306" s="30"/>
      <c r="BD306" s="30"/>
      <c r="BE306" s="30"/>
      <c r="BF306" s="30"/>
      <c r="BG306" s="30"/>
      <c r="BH306" s="30"/>
      <c r="BI306" s="30"/>
      <c r="BJ306" s="30"/>
      <c r="BK306" s="30"/>
      <c r="BL306" s="30"/>
      <c r="BM306" s="30"/>
      <c r="BN306" s="30"/>
      <c r="BO306" s="30"/>
      <c r="BP306" s="30"/>
      <c r="BQ306" s="30"/>
      <c r="BR306" s="30"/>
      <c r="BS306" s="30"/>
    </row>
    <row r="307" spans="9:71" x14ac:dyDescent="0.3"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  <c r="AA307" s="30"/>
      <c r="AB307" s="30"/>
      <c r="AC307" s="30"/>
      <c r="AD307" s="30"/>
      <c r="AE307" s="30"/>
      <c r="AF307" s="30"/>
      <c r="AG307" s="30"/>
      <c r="AH307" s="30"/>
      <c r="AI307" s="30"/>
      <c r="AJ307" s="30"/>
      <c r="AK307" s="30"/>
      <c r="AL307" s="30"/>
      <c r="AM307" s="30"/>
      <c r="AN307" s="30"/>
      <c r="AO307" s="30"/>
      <c r="AP307" s="30"/>
      <c r="AQ307" s="30"/>
      <c r="AR307" s="30"/>
      <c r="AS307" s="30"/>
      <c r="AT307" s="30"/>
      <c r="AU307" s="30"/>
      <c r="AV307" s="30"/>
      <c r="AW307" s="30"/>
      <c r="AX307" s="30"/>
      <c r="AY307" s="30"/>
      <c r="AZ307" s="30"/>
      <c r="BA307" s="30"/>
      <c r="BB307" s="30"/>
      <c r="BC307" s="30"/>
      <c r="BD307" s="30"/>
      <c r="BE307" s="30"/>
      <c r="BF307" s="30"/>
      <c r="BG307" s="30"/>
      <c r="BH307" s="30"/>
      <c r="BI307" s="30"/>
      <c r="BJ307" s="30"/>
      <c r="BK307" s="30"/>
      <c r="BL307" s="30"/>
      <c r="BM307" s="30"/>
      <c r="BN307" s="30"/>
      <c r="BO307" s="30"/>
      <c r="BP307" s="30"/>
      <c r="BQ307" s="30"/>
      <c r="BR307" s="30"/>
      <c r="BS307" s="30"/>
    </row>
  </sheetData>
  <mergeCells count="14">
    <mergeCell ref="B37:H37"/>
    <mergeCell ref="B34:H34"/>
    <mergeCell ref="B12:H12"/>
    <mergeCell ref="A1:H4"/>
    <mergeCell ref="B36:H36"/>
    <mergeCell ref="C8:D8"/>
    <mergeCell ref="C9:D9"/>
    <mergeCell ref="C10:D10"/>
    <mergeCell ref="B14:H14"/>
    <mergeCell ref="B15:H15"/>
    <mergeCell ref="F16:H16"/>
    <mergeCell ref="B16:D16"/>
    <mergeCell ref="A5:H6"/>
    <mergeCell ref="A7:H7"/>
  </mergeCells>
  <dataValidations count="2">
    <dataValidation type="list" allowBlank="1" showInputMessage="1" showErrorMessage="1" sqref="C9" xr:uid="{9A250A00-E307-4E80-B9E6-BCDB0FDFA7B5}">
      <formula1>"Kgal, Gallons, Ccf, Cubic Feet"</formula1>
    </dataValidation>
    <dataValidation type="list" allowBlank="1" showInputMessage="1" showErrorMessage="1" sqref="C10:D10" xr:uid="{1F0122CB-CB8A-4D97-A6DE-E93FE954EB7B}">
      <formula1>"MG, MGD, Kgal, Ccf"</formula1>
    </dataValidation>
  </dataValidations>
  <pageMargins left="0.25" right="0.25" top="0.75" bottom="0.75" header="0.3" footer="0.3"/>
  <pageSetup scale="7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45C441-E1BF-432D-B664-825435B611CF}">
  <sheetPr>
    <pageSetUpPr fitToPage="1"/>
  </sheetPr>
  <dimension ref="A1:AJ84"/>
  <sheetViews>
    <sheetView tabSelected="1" view="pageBreakPreview" topLeftCell="A9" zoomScaleNormal="100" zoomScaleSheetLayoutView="100" workbookViewId="0">
      <selection activeCell="K20" sqref="K20"/>
    </sheetView>
  </sheetViews>
  <sheetFormatPr defaultColWidth="9.109375" defaultRowHeight="14.4" x14ac:dyDescent="0.3"/>
  <cols>
    <col min="1" max="1" width="3.44140625" style="8" customWidth="1"/>
    <col min="2" max="2" width="3.88671875" style="8" customWidth="1"/>
    <col min="3" max="3" width="20.88671875" style="8" customWidth="1"/>
    <col min="4" max="4" width="3.88671875" style="8" customWidth="1"/>
    <col min="5" max="5" width="15.88671875" style="8" customWidth="1"/>
    <col min="6" max="6" width="3.88671875" style="8" customWidth="1"/>
    <col min="7" max="7" width="15.88671875" style="8" customWidth="1"/>
    <col min="8" max="8" width="3.88671875" style="8" customWidth="1"/>
    <col min="9" max="9" width="15.88671875" style="8" customWidth="1"/>
    <col min="10" max="10" width="3.88671875" style="8" customWidth="1"/>
    <col min="11" max="11" width="15.88671875" style="8" customWidth="1"/>
    <col min="12" max="12" width="3.88671875" style="8" customWidth="1"/>
    <col min="13" max="13" width="15.88671875" style="8" customWidth="1"/>
    <col min="14" max="19" width="9.109375" style="30"/>
    <col min="20" max="16384" width="9.109375" style="8"/>
  </cols>
  <sheetData>
    <row r="1" spans="1:24" ht="24" customHeight="1" x14ac:dyDescent="0.5">
      <c r="A1" s="69" t="s">
        <v>14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1:24" ht="28.5" customHeight="1" x14ac:dyDescent="0.5">
      <c r="A2" s="69" t="s">
        <v>48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24" ht="26.25" customHeight="1" x14ac:dyDescent="0.5">
      <c r="A3" s="69" t="s">
        <v>42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</row>
    <row r="4" spans="1:24" ht="24.75" customHeight="1" x14ac:dyDescent="0.45">
      <c r="A4" s="43" t="s">
        <v>17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0"/>
      <c r="U4" s="30"/>
      <c r="V4" s="30"/>
      <c r="W4" s="30"/>
      <c r="X4" s="30"/>
    </row>
    <row r="5" spans="1:24" ht="15" customHeight="1" x14ac:dyDescent="0.3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0"/>
      <c r="U5" s="30"/>
      <c r="V5" s="30"/>
      <c r="W5" s="30"/>
      <c r="X5" s="30"/>
    </row>
    <row r="6" spans="1:24" ht="15" customHeight="1" x14ac:dyDescent="0.35">
      <c r="A6" s="32"/>
      <c r="B6" s="44" t="s">
        <v>18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0"/>
      <c r="U6" s="30"/>
      <c r="V6" s="30"/>
      <c r="W6" s="30"/>
      <c r="X6" s="30"/>
    </row>
    <row r="7" spans="1:24" ht="15" customHeight="1" x14ac:dyDescent="0.3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0"/>
      <c r="U7" s="30"/>
      <c r="V7" s="30"/>
      <c r="W7" s="30"/>
      <c r="X7" s="30"/>
    </row>
    <row r="8" spans="1:24" ht="15" customHeight="1" x14ac:dyDescent="0.3">
      <c r="A8" s="32"/>
      <c r="B8" s="32"/>
      <c r="C8" s="32" t="s">
        <v>19</v>
      </c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0"/>
      <c r="U8" s="30"/>
      <c r="V8" s="30"/>
      <c r="W8" s="30"/>
      <c r="X8" s="30"/>
    </row>
    <row r="9" spans="1:24" x14ac:dyDescent="0.3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0"/>
      <c r="U9" s="30"/>
      <c r="V9" s="30"/>
      <c r="W9" s="30"/>
      <c r="X9" s="30"/>
    </row>
    <row r="10" spans="1:24" x14ac:dyDescent="0.3">
      <c r="N10" s="8"/>
      <c r="T10" s="30"/>
      <c r="U10" s="30"/>
      <c r="V10" s="30"/>
      <c r="W10" s="30"/>
      <c r="X10" s="30"/>
    </row>
    <row r="11" spans="1:24" x14ac:dyDescent="0.3">
      <c r="C11" s="52">
        <v>44440</v>
      </c>
      <c r="E11" s="26">
        <v>0</v>
      </c>
      <c r="G11" s="26">
        <v>19296.97</v>
      </c>
      <c r="I11" s="26">
        <v>250846.06</v>
      </c>
      <c r="K11" s="26">
        <v>849398.98</v>
      </c>
      <c r="M11" s="26">
        <f>SUM(E11:K11)</f>
        <v>1119542.01</v>
      </c>
      <c r="N11" s="8"/>
      <c r="T11" s="30"/>
      <c r="U11" s="30"/>
      <c r="V11" s="30"/>
      <c r="W11" s="30"/>
      <c r="X11" s="30"/>
    </row>
    <row r="12" spans="1:24" x14ac:dyDescent="0.3">
      <c r="C12" s="25" t="s">
        <v>20</v>
      </c>
      <c r="D12" s="25"/>
      <c r="E12" s="25" t="s">
        <v>21</v>
      </c>
      <c r="F12" s="25"/>
      <c r="G12" s="25" t="s">
        <v>22</v>
      </c>
      <c r="H12" s="25"/>
      <c r="I12" s="25" t="s">
        <v>38</v>
      </c>
      <c r="J12" s="25"/>
      <c r="K12" s="25" t="s">
        <v>39</v>
      </c>
      <c r="L12" s="25"/>
      <c r="M12" s="25" t="s">
        <v>23</v>
      </c>
      <c r="N12" s="8"/>
      <c r="T12" s="30"/>
      <c r="U12" s="30"/>
      <c r="V12" s="30"/>
      <c r="W12" s="30"/>
      <c r="X12" s="30"/>
    </row>
    <row r="13" spans="1:24" x14ac:dyDescent="0.3">
      <c r="N13" s="8"/>
      <c r="T13" s="30"/>
      <c r="U13" s="30"/>
      <c r="V13" s="30"/>
      <c r="W13" s="30"/>
      <c r="X13" s="30"/>
    </row>
    <row r="14" spans="1:24" x14ac:dyDescent="0.3">
      <c r="N14" s="8"/>
      <c r="T14" s="30"/>
      <c r="U14" s="30"/>
      <c r="V14" s="30"/>
      <c r="W14" s="30"/>
      <c r="X14" s="30"/>
    </row>
    <row r="15" spans="1:24" x14ac:dyDescent="0.3">
      <c r="C15" s="52">
        <v>44409</v>
      </c>
      <c r="E15" s="26">
        <v>0</v>
      </c>
      <c r="G15" s="26">
        <v>387217.02</v>
      </c>
      <c r="I15" s="26">
        <v>0</v>
      </c>
      <c r="K15" s="26">
        <v>1015522.03</v>
      </c>
      <c r="M15" s="26">
        <f>SUM(E15:K15)</f>
        <v>1402739.05</v>
      </c>
      <c r="N15" s="8"/>
      <c r="T15" s="30"/>
      <c r="U15" s="30"/>
      <c r="V15" s="30"/>
      <c r="W15" s="30"/>
      <c r="X15" s="30"/>
    </row>
    <row r="16" spans="1:24" x14ac:dyDescent="0.3">
      <c r="C16" s="25" t="s">
        <v>24</v>
      </c>
      <c r="D16" s="25"/>
      <c r="E16" s="25" t="s">
        <v>21</v>
      </c>
      <c r="F16" s="25"/>
      <c r="G16" s="25" t="s">
        <v>22</v>
      </c>
      <c r="H16" s="25"/>
      <c r="I16" s="25" t="s">
        <v>38</v>
      </c>
      <c r="J16" s="25"/>
      <c r="K16" s="25" t="s">
        <v>39</v>
      </c>
      <c r="L16" s="25"/>
      <c r="M16" s="25" t="s">
        <v>23</v>
      </c>
      <c r="N16" s="8"/>
      <c r="T16" s="30"/>
      <c r="U16" s="30"/>
      <c r="V16" s="30"/>
      <c r="W16" s="30"/>
      <c r="X16" s="30"/>
    </row>
    <row r="17" spans="1:24" x14ac:dyDescent="0.3">
      <c r="N17" s="8"/>
      <c r="T17" s="30"/>
      <c r="U17" s="30"/>
      <c r="V17" s="30"/>
      <c r="W17" s="30"/>
      <c r="X17" s="30"/>
    </row>
    <row r="18" spans="1:24" x14ac:dyDescent="0.3">
      <c r="N18" s="8"/>
      <c r="T18" s="30"/>
      <c r="U18" s="30"/>
      <c r="V18" s="30"/>
      <c r="W18" s="30"/>
      <c r="X18" s="30"/>
    </row>
    <row r="19" spans="1:24" x14ac:dyDescent="0.3">
      <c r="C19" s="52">
        <v>44075</v>
      </c>
      <c r="E19" s="26">
        <v>0</v>
      </c>
      <c r="G19" s="26">
        <f>10722.49+1228.3</f>
        <v>11950.789999999999</v>
      </c>
      <c r="I19" s="26">
        <v>300284.76</v>
      </c>
      <c r="K19" s="26">
        <v>649045.49</v>
      </c>
      <c r="M19" s="26">
        <f>SUM(E19:K19)</f>
        <v>961281.04</v>
      </c>
      <c r="N19" s="8"/>
      <c r="T19" s="30"/>
      <c r="U19" s="30"/>
      <c r="V19" s="30"/>
      <c r="W19" s="30"/>
      <c r="X19" s="30"/>
    </row>
    <row r="20" spans="1:24" x14ac:dyDescent="0.3">
      <c r="C20" s="25" t="s">
        <v>25</v>
      </c>
      <c r="D20" s="25"/>
      <c r="E20" s="25" t="s">
        <v>21</v>
      </c>
      <c r="F20" s="25"/>
      <c r="G20" s="25" t="s">
        <v>22</v>
      </c>
      <c r="H20" s="25"/>
      <c r="I20" s="25" t="s">
        <v>38</v>
      </c>
      <c r="J20" s="25"/>
      <c r="K20" s="25" t="s">
        <v>39</v>
      </c>
      <c r="L20" s="25"/>
      <c r="M20" s="25" t="s">
        <v>23</v>
      </c>
      <c r="N20" s="8"/>
      <c r="T20" s="30"/>
      <c r="U20" s="30"/>
      <c r="V20" s="30"/>
      <c r="W20" s="30"/>
      <c r="X20" s="30"/>
    </row>
    <row r="21" spans="1:24" x14ac:dyDescent="0.3">
      <c r="N21" s="8"/>
      <c r="T21" s="30"/>
      <c r="U21" s="30"/>
      <c r="V21" s="30"/>
      <c r="W21" s="30"/>
      <c r="X21" s="30"/>
    </row>
    <row r="22" spans="1:24" x14ac:dyDescent="0.3">
      <c r="N22" s="8"/>
      <c r="T22" s="30"/>
      <c r="U22" s="30"/>
      <c r="V22" s="30"/>
      <c r="W22" s="30"/>
      <c r="X22" s="30"/>
    </row>
    <row r="23" spans="1:24" x14ac:dyDescent="0.3">
      <c r="C23" s="52">
        <v>44044</v>
      </c>
      <c r="E23" s="26">
        <v>68132.289999999994</v>
      </c>
      <c r="G23" s="26">
        <v>392810.21</v>
      </c>
      <c r="I23" s="26">
        <v>212.92</v>
      </c>
      <c r="K23" s="26">
        <v>675525.32</v>
      </c>
      <c r="M23" s="26">
        <f>SUM(E23:K23)</f>
        <v>1136680.74</v>
      </c>
      <c r="N23" s="8"/>
      <c r="T23" s="30"/>
      <c r="U23" s="30"/>
      <c r="V23" s="30"/>
      <c r="W23" s="30"/>
      <c r="X23" s="30"/>
    </row>
    <row r="24" spans="1:24" x14ac:dyDescent="0.3">
      <c r="C24" s="25" t="s">
        <v>26</v>
      </c>
      <c r="D24" s="25"/>
      <c r="E24" s="25" t="s">
        <v>21</v>
      </c>
      <c r="F24" s="25"/>
      <c r="G24" s="25" t="s">
        <v>22</v>
      </c>
      <c r="H24" s="25"/>
      <c r="I24" s="25" t="s">
        <v>38</v>
      </c>
      <c r="J24" s="25"/>
      <c r="K24" s="25" t="s">
        <v>39</v>
      </c>
      <c r="L24" s="25"/>
      <c r="M24" s="25" t="s">
        <v>23</v>
      </c>
      <c r="N24" s="25"/>
      <c r="T24" s="30"/>
      <c r="U24" s="30"/>
      <c r="V24" s="30"/>
      <c r="W24" s="30"/>
      <c r="X24" s="30"/>
    </row>
    <row r="25" spans="1:24" x14ac:dyDescent="0.3"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T25" s="30"/>
      <c r="U25" s="30"/>
      <c r="V25" s="30"/>
      <c r="W25" s="30"/>
      <c r="X25" s="30"/>
    </row>
    <row r="26" spans="1:24" x14ac:dyDescent="0.3"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T26" s="30"/>
      <c r="U26" s="30"/>
      <c r="V26" s="30"/>
      <c r="W26" s="30"/>
      <c r="X26" s="30"/>
    </row>
    <row r="27" spans="1:24" ht="18" x14ac:dyDescent="0.35">
      <c r="A27" s="32"/>
      <c r="B27" s="44" t="s">
        <v>27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0"/>
      <c r="U27" s="30"/>
      <c r="V27" s="30"/>
      <c r="W27" s="30"/>
      <c r="X27" s="30"/>
    </row>
    <row r="28" spans="1:24" x14ac:dyDescent="0.3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0"/>
      <c r="U28" s="30"/>
      <c r="V28" s="30"/>
      <c r="W28" s="30"/>
      <c r="X28" s="30"/>
    </row>
    <row r="29" spans="1:24" x14ac:dyDescent="0.3">
      <c r="A29" s="32"/>
      <c r="B29" s="32"/>
      <c r="C29" s="32" t="s">
        <v>28</v>
      </c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0"/>
      <c r="U29" s="30"/>
      <c r="V29" s="30"/>
      <c r="W29" s="30"/>
      <c r="X29" s="30"/>
    </row>
    <row r="30" spans="1:24" x14ac:dyDescent="0.3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0"/>
      <c r="U30" s="30"/>
      <c r="V30" s="30"/>
      <c r="W30" s="30"/>
      <c r="X30" s="30"/>
    </row>
    <row r="31" spans="1:24" x14ac:dyDescent="0.3">
      <c r="A31" s="45"/>
      <c r="B31" s="45"/>
      <c r="C31" s="45"/>
      <c r="D31" s="45"/>
      <c r="E31" s="45"/>
      <c r="F31" s="45"/>
      <c r="G31" s="45"/>
      <c r="H31" s="45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0"/>
      <c r="U31" s="30"/>
      <c r="V31" s="30"/>
      <c r="W31" s="30"/>
      <c r="X31" s="30"/>
    </row>
    <row r="32" spans="1:24" x14ac:dyDescent="0.3">
      <c r="A32" s="45"/>
      <c r="B32" s="45"/>
      <c r="C32" s="52"/>
      <c r="D32" s="45"/>
      <c r="E32" s="21"/>
      <c r="F32" s="45"/>
      <c r="G32" s="26"/>
      <c r="H32" s="45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0"/>
      <c r="U32" s="30"/>
      <c r="V32" s="30"/>
      <c r="W32" s="30"/>
      <c r="X32" s="30"/>
    </row>
    <row r="33" spans="1:36" ht="28.8" x14ac:dyDescent="0.3">
      <c r="C33" s="25" t="s">
        <v>20</v>
      </c>
      <c r="D33" s="25"/>
      <c r="E33" s="27" t="s">
        <v>29</v>
      </c>
      <c r="F33" s="25"/>
      <c r="G33" s="27" t="s">
        <v>30</v>
      </c>
      <c r="H33" s="25"/>
      <c r="I33" s="42"/>
      <c r="J33" s="42"/>
      <c r="K33" s="42"/>
      <c r="L33" s="42"/>
      <c r="M33" s="42"/>
      <c r="N33" s="42"/>
      <c r="T33" s="30"/>
      <c r="U33" s="30"/>
      <c r="V33" s="30"/>
      <c r="AC33" s="63"/>
      <c r="AD33" s="64"/>
      <c r="AE33" s="64"/>
      <c r="AF33" s="64"/>
      <c r="AG33" s="64"/>
      <c r="AH33" s="64"/>
      <c r="AI33" s="64"/>
      <c r="AJ33" s="64"/>
    </row>
    <row r="34" spans="1:36" x14ac:dyDescent="0.3">
      <c r="I34" s="30"/>
      <c r="J34" s="30"/>
      <c r="K34" s="30"/>
      <c r="L34" s="30"/>
      <c r="M34" s="30"/>
      <c r="T34" s="30"/>
      <c r="U34" s="30"/>
      <c r="V34" s="30"/>
      <c r="AC34" s="64"/>
      <c r="AD34" s="64"/>
      <c r="AE34" s="64"/>
      <c r="AF34" s="64"/>
      <c r="AG34" s="64"/>
      <c r="AH34" s="64"/>
      <c r="AI34" s="64"/>
      <c r="AJ34" s="64"/>
    </row>
    <row r="35" spans="1:36" x14ac:dyDescent="0.3">
      <c r="D35" s="25"/>
      <c r="E35" s="25"/>
      <c r="F35" s="25"/>
      <c r="G35" s="25"/>
      <c r="H35" s="25"/>
      <c r="I35" s="42"/>
      <c r="J35" s="30"/>
      <c r="K35" s="30"/>
      <c r="L35" s="30"/>
      <c r="M35" s="30"/>
      <c r="T35" s="30"/>
      <c r="U35" s="30"/>
      <c r="V35" s="30"/>
      <c r="AC35" s="64"/>
      <c r="AD35" s="64"/>
      <c r="AE35" s="64"/>
      <c r="AF35" s="64"/>
      <c r="AG35" s="64"/>
      <c r="AH35" s="64"/>
      <c r="AI35" s="64"/>
      <c r="AJ35" s="64"/>
    </row>
    <row r="36" spans="1:36" x14ac:dyDescent="0.3">
      <c r="C36" s="52"/>
      <c r="D36" s="45"/>
      <c r="E36" s="21"/>
      <c r="F36" s="45"/>
      <c r="G36" s="26"/>
      <c r="H36" s="25"/>
      <c r="I36" s="42"/>
      <c r="J36" s="30"/>
      <c r="K36" s="30"/>
      <c r="L36" s="30"/>
      <c r="M36" s="30"/>
      <c r="T36" s="30"/>
      <c r="U36" s="30"/>
      <c r="V36" s="30"/>
      <c r="AC36" s="64"/>
      <c r="AD36" s="64"/>
      <c r="AE36" s="64"/>
      <c r="AF36" s="64"/>
      <c r="AG36" s="64"/>
      <c r="AH36" s="64"/>
      <c r="AI36" s="64"/>
      <c r="AJ36" s="64"/>
    </row>
    <row r="37" spans="1:36" ht="28.8" x14ac:dyDescent="0.3">
      <c r="C37" s="25" t="s">
        <v>24</v>
      </c>
      <c r="D37" s="25"/>
      <c r="E37" s="27" t="s">
        <v>29</v>
      </c>
      <c r="F37" s="25"/>
      <c r="G37" s="27" t="s">
        <v>30</v>
      </c>
      <c r="H37" s="25"/>
      <c r="I37" s="42"/>
      <c r="J37" s="30"/>
      <c r="K37" s="30"/>
      <c r="L37" s="30"/>
      <c r="M37" s="30"/>
      <c r="T37" s="30"/>
      <c r="U37" s="30"/>
      <c r="V37" s="30"/>
      <c r="AC37" s="68"/>
      <c r="AD37" s="68"/>
      <c r="AE37" s="68"/>
      <c r="AF37" s="68"/>
      <c r="AG37" s="68"/>
      <c r="AH37" s="68"/>
      <c r="AI37" s="68"/>
      <c r="AJ37" s="68"/>
    </row>
    <row r="38" spans="1:36" x14ac:dyDescent="0.3">
      <c r="D38" s="25"/>
      <c r="E38" s="25"/>
      <c r="F38" s="25"/>
      <c r="G38" s="25"/>
      <c r="H38" s="25"/>
      <c r="I38" s="42"/>
      <c r="J38" s="30"/>
      <c r="K38" s="30"/>
      <c r="L38" s="30"/>
      <c r="M38" s="30"/>
      <c r="T38" s="30"/>
      <c r="U38" s="30"/>
      <c r="V38" s="30"/>
      <c r="AC38" s="68"/>
      <c r="AD38" s="68"/>
      <c r="AE38" s="68"/>
      <c r="AF38" s="68"/>
      <c r="AG38" s="68"/>
      <c r="AH38" s="68"/>
      <c r="AI38" s="68"/>
      <c r="AJ38" s="68"/>
    </row>
    <row r="39" spans="1:36" x14ac:dyDescent="0.3">
      <c r="D39" s="25"/>
      <c r="E39" s="25"/>
      <c r="F39" s="25"/>
      <c r="G39" s="25"/>
      <c r="H39" s="25"/>
      <c r="I39" s="42"/>
      <c r="J39" s="30"/>
      <c r="K39" s="30"/>
      <c r="L39" s="30"/>
      <c r="M39" s="30"/>
      <c r="T39" s="30"/>
      <c r="U39" s="30"/>
      <c r="V39" s="30"/>
    </row>
    <row r="40" spans="1:36" x14ac:dyDescent="0.3">
      <c r="C40" s="52"/>
      <c r="D40" s="25"/>
      <c r="E40" s="21"/>
      <c r="F40" s="25"/>
      <c r="G40" s="26"/>
      <c r="H40" s="25"/>
      <c r="I40" s="42"/>
      <c r="J40" s="30"/>
      <c r="K40" s="30"/>
      <c r="L40" s="30"/>
      <c r="M40" s="30"/>
      <c r="T40" s="30"/>
      <c r="U40" s="30"/>
      <c r="V40" s="30"/>
    </row>
    <row r="41" spans="1:36" ht="28.8" x14ac:dyDescent="0.3">
      <c r="C41" s="25" t="s">
        <v>25</v>
      </c>
      <c r="D41" s="25"/>
      <c r="E41" s="27" t="s">
        <v>29</v>
      </c>
      <c r="F41" s="25"/>
      <c r="G41" s="27" t="s">
        <v>30</v>
      </c>
      <c r="H41" s="25"/>
      <c r="I41" s="42"/>
      <c r="J41" s="30"/>
      <c r="K41" s="30"/>
      <c r="L41" s="30"/>
      <c r="M41" s="30"/>
      <c r="T41" s="30"/>
      <c r="U41" s="30"/>
      <c r="V41" s="30"/>
    </row>
    <row r="42" spans="1:36" x14ac:dyDescent="0.3">
      <c r="D42" s="25"/>
      <c r="E42" s="25"/>
      <c r="F42" s="25"/>
      <c r="G42" s="25"/>
      <c r="H42" s="25"/>
      <c r="I42" s="42"/>
      <c r="J42" s="30"/>
      <c r="K42" s="30"/>
      <c r="L42" s="30"/>
      <c r="M42" s="30"/>
      <c r="T42" s="30"/>
      <c r="U42" s="30"/>
      <c r="V42" s="30"/>
    </row>
    <row r="43" spans="1:36" x14ac:dyDescent="0.3">
      <c r="D43" s="25"/>
      <c r="E43" s="25"/>
      <c r="F43" s="25"/>
      <c r="G43" s="25"/>
      <c r="H43" s="25"/>
      <c r="I43" s="42"/>
      <c r="J43" s="30"/>
      <c r="K43" s="30"/>
      <c r="L43" s="30"/>
      <c r="M43" s="30"/>
      <c r="T43" s="30"/>
      <c r="U43" s="30"/>
      <c r="V43" s="30"/>
    </row>
    <row r="44" spans="1:36" x14ac:dyDescent="0.3">
      <c r="C44" s="52"/>
      <c r="D44" s="25"/>
      <c r="E44" s="21"/>
      <c r="F44" s="25"/>
      <c r="G44" s="26"/>
      <c r="H44" s="25"/>
      <c r="I44" s="42"/>
      <c r="J44" s="30"/>
      <c r="K44" s="30"/>
      <c r="L44" s="30"/>
      <c r="M44" s="30"/>
      <c r="T44" s="30"/>
      <c r="U44" s="30"/>
      <c r="V44" s="30"/>
    </row>
    <row r="45" spans="1:36" ht="28.8" x14ac:dyDescent="0.3">
      <c r="C45" s="25" t="s">
        <v>26</v>
      </c>
      <c r="D45" s="25"/>
      <c r="E45" s="27" t="s">
        <v>29</v>
      </c>
      <c r="F45" s="25"/>
      <c r="G45" s="27" t="s">
        <v>30</v>
      </c>
      <c r="H45" s="25"/>
      <c r="I45" s="42"/>
      <c r="J45" s="30"/>
      <c r="K45" s="30"/>
      <c r="L45" s="30"/>
      <c r="M45" s="30"/>
      <c r="T45" s="30"/>
      <c r="U45" s="30"/>
      <c r="V45" s="30"/>
    </row>
    <row r="46" spans="1:36" x14ac:dyDescent="0.3">
      <c r="C46" s="25"/>
      <c r="D46" s="25"/>
      <c r="E46" s="25"/>
      <c r="F46" s="25"/>
      <c r="G46" s="25"/>
      <c r="H46" s="25"/>
      <c r="I46" s="42"/>
      <c r="J46" s="30"/>
      <c r="K46" s="30"/>
      <c r="L46" s="30"/>
      <c r="M46" s="30"/>
      <c r="T46" s="30"/>
      <c r="U46" s="30"/>
      <c r="V46" s="30"/>
    </row>
    <row r="47" spans="1:36" x14ac:dyDescent="0.3">
      <c r="A47" s="32"/>
      <c r="B47" s="32"/>
      <c r="C47" s="32"/>
      <c r="D47" s="32"/>
      <c r="E47" s="32"/>
      <c r="F47" s="32"/>
      <c r="G47" s="32"/>
      <c r="H47" s="32"/>
      <c r="I47" s="32"/>
      <c r="J47" s="30"/>
      <c r="K47" s="30"/>
      <c r="L47" s="30"/>
      <c r="M47" s="30"/>
      <c r="T47" s="30"/>
      <c r="U47" s="30"/>
      <c r="V47" s="30"/>
    </row>
    <row r="48" spans="1:36" ht="18" x14ac:dyDescent="0.35">
      <c r="A48" s="32"/>
      <c r="B48" s="44" t="s">
        <v>31</v>
      </c>
      <c r="C48" s="32"/>
      <c r="D48" s="32"/>
      <c r="E48" s="32"/>
      <c r="F48" s="32"/>
      <c r="G48" s="32"/>
      <c r="H48" s="32"/>
      <c r="I48" s="32"/>
      <c r="J48" s="30"/>
      <c r="K48" s="30"/>
      <c r="L48" s="30"/>
      <c r="M48" s="30"/>
      <c r="T48" s="30"/>
      <c r="U48" s="30"/>
      <c r="V48" s="30"/>
    </row>
    <row r="49" spans="1:22" x14ac:dyDescent="0.3">
      <c r="A49" s="32"/>
      <c r="B49" s="32"/>
      <c r="C49" s="32"/>
      <c r="D49" s="32"/>
      <c r="E49" s="32"/>
      <c r="F49" s="32"/>
      <c r="G49" s="32"/>
      <c r="H49" s="32"/>
      <c r="I49" s="32"/>
      <c r="J49" s="30"/>
      <c r="K49" s="30"/>
      <c r="L49" s="30"/>
      <c r="M49" s="30"/>
      <c r="T49" s="30"/>
      <c r="U49" s="30"/>
      <c r="V49" s="30"/>
    </row>
    <row r="50" spans="1:22" x14ac:dyDescent="0.3">
      <c r="A50" s="32"/>
      <c r="B50" s="32"/>
      <c r="C50" s="32" t="s">
        <v>32</v>
      </c>
      <c r="D50" s="32"/>
      <c r="E50" s="32"/>
      <c r="F50" s="32"/>
      <c r="G50" s="32"/>
      <c r="H50" s="32"/>
      <c r="I50" s="32"/>
      <c r="J50" s="30"/>
      <c r="K50" s="30"/>
      <c r="L50" s="30"/>
      <c r="M50" s="30"/>
      <c r="T50" s="30"/>
      <c r="U50" s="30"/>
      <c r="V50" s="30"/>
    </row>
    <row r="51" spans="1:22" x14ac:dyDescent="0.3">
      <c r="A51" s="32"/>
      <c r="B51" s="32"/>
      <c r="C51" s="32"/>
      <c r="D51" s="32"/>
      <c r="E51" s="32"/>
      <c r="F51" s="32"/>
      <c r="G51" s="32"/>
      <c r="H51" s="32"/>
      <c r="I51" s="32"/>
      <c r="J51" s="30"/>
      <c r="K51" s="30"/>
      <c r="L51" s="30"/>
      <c r="M51" s="30"/>
      <c r="T51" s="30"/>
      <c r="U51" s="30"/>
      <c r="V51" s="30"/>
    </row>
    <row r="52" spans="1:22" x14ac:dyDescent="0.3">
      <c r="C52" s="25"/>
      <c r="D52" s="25"/>
      <c r="E52" s="25"/>
      <c r="F52" s="25"/>
      <c r="G52" s="25"/>
      <c r="H52" s="25"/>
      <c r="I52" s="25"/>
      <c r="K52" s="30"/>
      <c r="L52" s="30"/>
      <c r="M52" s="30"/>
      <c r="T52" s="30"/>
      <c r="U52" s="30"/>
      <c r="V52" s="30"/>
    </row>
    <row r="53" spans="1:22" x14ac:dyDescent="0.3">
      <c r="C53" s="52">
        <v>44440</v>
      </c>
      <c r="D53" s="25"/>
      <c r="E53" s="26">
        <f>M15-M11</f>
        <v>283197.04000000004</v>
      </c>
      <c r="F53" s="25"/>
      <c r="G53" s="52">
        <v>44409</v>
      </c>
      <c r="H53" s="25"/>
      <c r="I53" s="26">
        <v>817428.62999999966</v>
      </c>
      <c r="K53" s="30"/>
      <c r="L53" s="30"/>
      <c r="M53" s="30"/>
      <c r="T53" s="30"/>
      <c r="U53" s="30"/>
      <c r="V53" s="30"/>
    </row>
    <row r="54" spans="1:22" x14ac:dyDescent="0.3">
      <c r="C54" s="25" t="s">
        <v>20</v>
      </c>
      <c r="D54" s="25"/>
      <c r="E54" s="27" t="s">
        <v>33</v>
      </c>
      <c r="F54" s="25"/>
      <c r="G54" s="25" t="s">
        <v>20</v>
      </c>
      <c r="H54" s="25"/>
      <c r="I54" s="27" t="s">
        <v>33</v>
      </c>
      <c r="J54" s="25"/>
      <c r="K54" s="30"/>
      <c r="L54" s="30"/>
      <c r="M54" s="30"/>
      <c r="T54" s="30"/>
      <c r="U54" s="30"/>
      <c r="V54" s="30"/>
    </row>
    <row r="55" spans="1:22" x14ac:dyDescent="0.3">
      <c r="C55" s="25"/>
      <c r="D55" s="25"/>
      <c r="E55" s="25"/>
      <c r="F55" s="25"/>
      <c r="G55" s="25"/>
      <c r="H55" s="25"/>
      <c r="I55" s="25"/>
      <c r="J55" s="25"/>
      <c r="K55" s="30"/>
      <c r="L55" s="30"/>
      <c r="M55" s="30"/>
      <c r="T55" s="30"/>
      <c r="U55" s="30"/>
      <c r="V55" s="30"/>
    </row>
    <row r="56" spans="1:22" x14ac:dyDescent="0.3">
      <c r="C56" s="25"/>
      <c r="D56" s="25"/>
      <c r="E56" s="25"/>
      <c r="F56" s="25"/>
      <c r="G56" s="25"/>
      <c r="H56" s="25"/>
      <c r="I56" s="25"/>
      <c r="J56" s="25"/>
      <c r="K56" s="30"/>
      <c r="L56" s="30"/>
      <c r="M56" s="30"/>
      <c r="T56" s="30"/>
      <c r="U56" s="30"/>
      <c r="V56" s="30"/>
    </row>
    <row r="57" spans="1:22" x14ac:dyDescent="0.3">
      <c r="C57" s="25"/>
      <c r="D57" s="25"/>
      <c r="E57" s="25"/>
      <c r="F57" s="25"/>
      <c r="G57" s="25"/>
      <c r="H57" s="25"/>
      <c r="I57" s="25"/>
      <c r="J57" s="25"/>
      <c r="K57" s="30"/>
      <c r="L57" s="30"/>
      <c r="M57" s="30"/>
      <c r="T57" s="30"/>
      <c r="U57" s="30"/>
      <c r="V57" s="30"/>
    </row>
    <row r="58" spans="1:22" x14ac:dyDescent="0.3">
      <c r="C58" s="52">
        <v>44075</v>
      </c>
      <c r="D58" s="25"/>
      <c r="E58" s="26">
        <f>M23-M19</f>
        <v>175399.69999999995</v>
      </c>
      <c r="F58" s="25"/>
      <c r="G58" s="52">
        <v>44044</v>
      </c>
      <c r="H58" s="25"/>
      <c r="I58" s="26">
        <v>706054.01</v>
      </c>
      <c r="J58" s="25"/>
      <c r="K58" s="30"/>
      <c r="L58" s="30"/>
      <c r="M58" s="30"/>
      <c r="T58" s="30"/>
      <c r="U58" s="30"/>
      <c r="V58" s="30"/>
    </row>
    <row r="59" spans="1:22" ht="28.8" x14ac:dyDescent="0.3">
      <c r="C59" s="27" t="s">
        <v>34</v>
      </c>
      <c r="D59" s="25"/>
      <c r="E59" s="27" t="s">
        <v>33</v>
      </c>
      <c r="F59" s="25"/>
      <c r="G59" s="27" t="s">
        <v>35</v>
      </c>
      <c r="H59" s="25"/>
      <c r="I59" s="27" t="s">
        <v>33</v>
      </c>
      <c r="J59" s="25"/>
      <c r="K59" s="30"/>
      <c r="L59" s="30"/>
      <c r="M59" s="30"/>
      <c r="T59" s="30"/>
      <c r="U59" s="30"/>
      <c r="V59" s="30"/>
    </row>
    <row r="60" spans="1:22" x14ac:dyDescent="0.3">
      <c r="C60" s="25"/>
      <c r="D60" s="25"/>
      <c r="E60" s="25"/>
      <c r="F60" s="25"/>
      <c r="G60" s="25"/>
      <c r="H60" s="25"/>
      <c r="I60" s="25"/>
      <c r="J60" s="25"/>
      <c r="K60" s="30"/>
      <c r="L60" s="30"/>
      <c r="M60" s="30"/>
      <c r="T60" s="30"/>
      <c r="U60" s="30"/>
      <c r="V60" s="30"/>
    </row>
    <row r="61" spans="1:22" x14ac:dyDescent="0.3">
      <c r="A61" s="30"/>
      <c r="B61" s="30"/>
      <c r="C61" s="42"/>
      <c r="D61" s="42"/>
      <c r="E61" s="42"/>
      <c r="F61" s="42"/>
      <c r="G61" s="42" t="s">
        <v>45</v>
      </c>
      <c r="H61" s="42"/>
      <c r="I61" s="42"/>
      <c r="J61" s="42"/>
      <c r="K61" s="30"/>
      <c r="L61" s="30"/>
      <c r="M61" s="30"/>
      <c r="T61" s="30"/>
      <c r="U61" s="30"/>
      <c r="V61" s="30"/>
    </row>
    <row r="62" spans="1:22" x14ac:dyDescent="0.3">
      <c r="A62" s="30"/>
      <c r="B62" s="30"/>
      <c r="C62" s="42"/>
      <c r="D62" s="42"/>
      <c r="E62" s="42"/>
      <c r="F62" s="42"/>
      <c r="G62" s="30"/>
      <c r="H62" s="42"/>
      <c r="I62" s="42"/>
      <c r="J62" s="42"/>
      <c r="K62" s="30"/>
      <c r="L62" s="30"/>
      <c r="M62" s="30"/>
      <c r="T62" s="30"/>
      <c r="U62" s="30"/>
      <c r="V62" s="30"/>
    </row>
    <row r="63" spans="1:22" x14ac:dyDescent="0.3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T63" s="30"/>
      <c r="U63" s="30"/>
      <c r="V63" s="30"/>
    </row>
    <row r="64" spans="1:22" x14ac:dyDescent="0.3">
      <c r="A64" s="30"/>
      <c r="B64" s="30"/>
      <c r="C64" s="30"/>
      <c r="D64" s="30"/>
      <c r="E64" s="30"/>
      <c r="F64" s="30"/>
      <c r="G64" s="30" t="s">
        <v>46</v>
      </c>
      <c r="H64" s="30"/>
      <c r="I64" s="30"/>
      <c r="J64" s="30"/>
      <c r="K64" s="30"/>
      <c r="L64" s="30"/>
      <c r="M64" s="30"/>
      <c r="T64" s="30"/>
      <c r="U64" s="30"/>
      <c r="V64" s="30"/>
    </row>
    <row r="65" spans="1:22" x14ac:dyDescent="0.3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T65" s="30"/>
      <c r="U65" s="30"/>
      <c r="V65" s="30"/>
    </row>
    <row r="66" spans="1:22" x14ac:dyDescent="0.3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T66" s="30"/>
      <c r="U66" s="30"/>
      <c r="V66" s="30"/>
    </row>
    <row r="67" spans="1:22" x14ac:dyDescent="0.3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T67" s="30"/>
      <c r="U67" s="30"/>
      <c r="V67" s="30"/>
    </row>
    <row r="68" spans="1:22" x14ac:dyDescent="0.3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T68" s="30"/>
      <c r="U68" s="30"/>
      <c r="V68" s="30"/>
    </row>
    <row r="69" spans="1:22" x14ac:dyDescent="0.3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T69" s="30"/>
      <c r="U69" s="30"/>
      <c r="V69" s="30"/>
    </row>
    <row r="70" spans="1:22" x14ac:dyDescent="0.3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T70" s="30"/>
      <c r="U70" s="30"/>
      <c r="V70" s="30"/>
    </row>
    <row r="71" spans="1:22" x14ac:dyDescent="0.3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</row>
    <row r="72" spans="1:22" x14ac:dyDescent="0.3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</row>
    <row r="73" spans="1:22" x14ac:dyDescent="0.3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</row>
    <row r="74" spans="1:22" x14ac:dyDescent="0.3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</row>
    <row r="75" spans="1:22" x14ac:dyDescent="0.3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</row>
    <row r="76" spans="1:22" x14ac:dyDescent="0.3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</row>
    <row r="77" spans="1:22" x14ac:dyDescent="0.3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</row>
    <row r="78" spans="1:22" x14ac:dyDescent="0.3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</row>
    <row r="79" spans="1:22" x14ac:dyDescent="0.3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</row>
    <row r="80" spans="1:22" x14ac:dyDescent="0.3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</row>
    <row r="81" spans="1:13" x14ac:dyDescent="0.3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</row>
    <row r="82" spans="1:13" x14ac:dyDescent="0.3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</row>
    <row r="83" spans="1:13" x14ac:dyDescent="0.3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</row>
    <row r="84" spans="1:13" x14ac:dyDescent="0.3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</row>
  </sheetData>
  <mergeCells count="5">
    <mergeCell ref="AC33:AJ36"/>
    <mergeCell ref="AC37:AJ38"/>
    <mergeCell ref="A3:N3"/>
    <mergeCell ref="A1:N1"/>
    <mergeCell ref="A2:N2"/>
  </mergeCells>
  <phoneticPr fontId="19" type="noConversion"/>
  <pageMargins left="0.25" right="0.25" top="0.75" bottom="0.75" header="0.3" footer="0.3"/>
  <pageSetup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Summary</vt:lpstr>
      <vt:lpstr>Demand Input</vt:lpstr>
      <vt:lpstr>Financial Input</vt:lpstr>
      <vt:lpstr>'Demand Input'!Print_Area</vt:lpstr>
      <vt:lpstr>'Financial Input'!Print_Area</vt:lpstr>
      <vt:lpstr>Summary!Print_Area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Harold Smith</dc:creator>
  <cp:lastModifiedBy>David Bebyn</cp:lastModifiedBy>
  <cp:lastPrinted>2021-06-15T17:47:29Z</cp:lastPrinted>
  <dcterms:created xsi:type="dcterms:W3CDTF">2020-04-08T14:34:01Z</dcterms:created>
  <dcterms:modified xsi:type="dcterms:W3CDTF">2021-10-14T13:52:01Z</dcterms:modified>
</cp:coreProperties>
</file>