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-20mar20\B&amp;E\wee&amp;db\Consulting 98\Woonsocket\2020 emegency petition\"/>
    </mc:Choice>
  </mc:AlternateContent>
  <xr:revisionPtr revIDLastSave="0" documentId="8_{C04E6F5F-B3EB-4D9E-927D-C0182B2DBD3E}" xr6:coauthVersionLast="47" xr6:coauthVersionMax="47" xr10:uidLastSave="{00000000-0000-0000-0000-000000000000}"/>
  <bookViews>
    <workbookView xWindow="28680" yWindow="-120" windowWidth="20730" windowHeight="11160" activeTab="2" xr2:uid="{420AC56E-601A-4B8D-9627-D66B54995FEA}"/>
  </bookViews>
  <sheets>
    <sheet name="Summary" sheetId="4" r:id="rId1"/>
    <sheet name="Demand Input" sheetId="3" r:id="rId2"/>
    <sheet name="Financial Input" sheetId="5" r:id="rId3"/>
  </sheets>
  <definedNames>
    <definedName name="_xlnm.Print_Area" localSheetId="1">'Demand Input'!$A$1:$H$59</definedName>
    <definedName name="_xlnm.Print_Area" localSheetId="2">'Financial Input'!$A$1:$N$64</definedName>
    <definedName name="_xlnm.Print_Area" localSheetId="0">Summary!$B$1:$AK$35</definedName>
    <definedName name="Units" localSheetId="2">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5" l="1"/>
  <c r="M23" i="5"/>
  <c r="M15" i="5"/>
  <c r="B110" i="4" l="1"/>
  <c r="AK31" i="4" s="1"/>
  <c r="C110" i="4"/>
  <c r="AJ31" i="4" s="1"/>
  <c r="B95" i="4"/>
  <c r="C95" i="4"/>
  <c r="B79" i="4"/>
  <c r="C79" i="4"/>
  <c r="B94" i="4"/>
  <c r="AK30" i="4" s="1"/>
  <c r="C94" i="4"/>
  <c r="AJ30" i="4" s="1"/>
  <c r="B78" i="4"/>
  <c r="AK29" i="4" s="1"/>
  <c r="C78" i="4"/>
  <c r="AJ29" i="4" s="1"/>
  <c r="B62" i="4"/>
  <c r="C62" i="4"/>
  <c r="B63" i="4"/>
  <c r="C63" i="4"/>
  <c r="C61" i="4"/>
  <c r="B61" i="4"/>
  <c r="B109" i="4"/>
  <c r="C93" i="4"/>
  <c r="B93" i="4"/>
  <c r="B77" i="4"/>
  <c r="C109" i="4"/>
  <c r="C77" i="4"/>
  <c r="D94" i="4" l="1"/>
  <c r="AJ32" i="4"/>
  <c r="AK32" i="4"/>
  <c r="D110" i="4"/>
  <c r="D79" i="4"/>
  <c r="D95" i="4"/>
  <c r="D63" i="4"/>
  <c r="D78" i="4"/>
  <c r="D62" i="4"/>
  <c r="D61" i="4"/>
  <c r="AJ33" i="4" l="1"/>
  <c r="B107" i="4"/>
  <c r="C107" i="4"/>
  <c r="B108" i="4"/>
  <c r="C108" i="4"/>
  <c r="B91" i="4"/>
  <c r="C91" i="4"/>
  <c r="B92" i="4"/>
  <c r="C92" i="4"/>
  <c r="B75" i="4"/>
  <c r="C75" i="4"/>
  <c r="B76" i="4"/>
  <c r="C76" i="4"/>
  <c r="B59" i="4"/>
  <c r="C59" i="4"/>
  <c r="B60" i="4"/>
  <c r="C60" i="4"/>
  <c r="D108" i="4" l="1"/>
  <c r="D60" i="4"/>
  <c r="D107" i="4"/>
  <c r="D76" i="4"/>
  <c r="D75" i="4"/>
  <c r="D109" i="4"/>
  <c r="D59" i="4"/>
  <c r="D77" i="4"/>
  <c r="D93" i="4"/>
  <c r="D92" i="4"/>
  <c r="D91" i="4"/>
  <c r="AI31" i="4"/>
  <c r="AF31" i="4"/>
  <c r="AC31" i="4"/>
  <c r="AI30" i="4"/>
  <c r="AF30" i="4"/>
  <c r="AC30" i="4"/>
  <c r="AI29" i="4"/>
  <c r="AF29" i="4"/>
  <c r="AC29" i="4"/>
  <c r="AH31" i="4"/>
  <c r="AE31" i="4"/>
  <c r="AB31" i="4"/>
  <c r="AH30" i="4"/>
  <c r="AE30" i="4"/>
  <c r="AB30" i="4"/>
  <c r="AH29" i="4"/>
  <c r="AE29" i="4"/>
  <c r="AB29" i="4"/>
  <c r="AB32" i="4" l="1"/>
  <c r="AH32" i="4"/>
  <c r="AI32" i="4"/>
  <c r="AE32" i="4"/>
  <c r="AC32" i="4"/>
  <c r="AF32" i="4"/>
  <c r="C101" i="4"/>
  <c r="C102" i="4"/>
  <c r="C104" i="4"/>
  <c r="C105" i="4"/>
  <c r="B101" i="4"/>
  <c r="B102" i="4"/>
  <c r="B104" i="4"/>
  <c r="B105" i="4"/>
  <c r="C57" i="4"/>
  <c r="C58" i="4"/>
  <c r="B57" i="4"/>
  <c r="B58" i="4"/>
  <c r="D101" i="4" l="1"/>
  <c r="AH33" i="4"/>
  <c r="D58" i="4"/>
  <c r="D104" i="4"/>
  <c r="AE33" i="4"/>
  <c r="AB33" i="4"/>
  <c r="D105" i="4"/>
  <c r="D102" i="4"/>
  <c r="D57" i="4"/>
  <c r="C106" i="4"/>
  <c r="Y31" i="4" s="1"/>
  <c r="B106" i="4"/>
  <c r="Z31" i="4" s="1"/>
  <c r="C90" i="4"/>
  <c r="Y30" i="4" s="1"/>
  <c r="C74" i="4"/>
  <c r="Y29" i="4" s="1"/>
  <c r="B90" i="4"/>
  <c r="B74" i="4"/>
  <c r="D74" i="4" l="1"/>
  <c r="Z29" i="4"/>
  <c r="D90" i="4"/>
  <c r="Z30" i="4"/>
  <c r="Y32" i="4"/>
  <c r="D106" i="4"/>
  <c r="B89" i="4"/>
  <c r="B73" i="4"/>
  <c r="C89" i="4"/>
  <c r="C73" i="4"/>
  <c r="Z32" i="4" l="1"/>
  <c r="Y33" i="4" s="1"/>
  <c r="D89" i="4"/>
  <c r="M11" i="5"/>
  <c r="E53" i="5" s="1"/>
  <c r="M19" i="5"/>
  <c r="E58" i="5" s="1"/>
  <c r="B103" i="4" l="1"/>
  <c r="C100" i="4" l="1"/>
  <c r="C103" i="4"/>
  <c r="D103" i="4" s="1"/>
  <c r="B100" i="4"/>
  <c r="B36" i="3" l="1"/>
  <c r="B14" i="3"/>
  <c r="A49" i="4"/>
  <c r="C99" i="4"/>
  <c r="B99" i="4"/>
  <c r="B52" i="4"/>
  <c r="C52" i="4"/>
  <c r="B53" i="4"/>
  <c r="C53" i="4"/>
  <c r="B54" i="4"/>
  <c r="C54" i="4"/>
  <c r="B55" i="4"/>
  <c r="C55" i="4"/>
  <c r="B56" i="4"/>
  <c r="C56" i="4"/>
  <c r="C51" i="4"/>
  <c r="B51" i="4"/>
  <c r="B68" i="4"/>
  <c r="C68" i="4"/>
  <c r="B69" i="4"/>
  <c r="C69" i="4"/>
  <c r="B70" i="4"/>
  <c r="C70" i="4"/>
  <c r="B71" i="4"/>
  <c r="C71" i="4"/>
  <c r="B72" i="4"/>
  <c r="C72" i="4"/>
  <c r="C67" i="4"/>
  <c r="B67" i="4"/>
  <c r="C84" i="4"/>
  <c r="C85" i="4"/>
  <c r="C86" i="4"/>
  <c r="C87" i="4"/>
  <c r="C88" i="4"/>
  <c r="C83" i="4"/>
  <c r="B84" i="4"/>
  <c r="B85" i="4"/>
  <c r="B86" i="4"/>
  <c r="B87" i="4"/>
  <c r="B88" i="4"/>
  <c r="B83" i="4"/>
  <c r="A5" i="3"/>
  <c r="B32" i="4" l="1"/>
  <c r="A97" i="4" l="1"/>
  <c r="B31" i="4" s="1"/>
  <c r="A81" i="4"/>
  <c r="B30" i="4" s="1"/>
  <c r="A65" i="4"/>
  <c r="B29" i="4" s="1"/>
  <c r="G31" i="4" l="1"/>
  <c r="J31" i="4"/>
  <c r="M31" i="4"/>
  <c r="P31" i="4"/>
  <c r="S31" i="4"/>
  <c r="V31" i="4"/>
  <c r="D31" i="4"/>
  <c r="G30" i="4"/>
  <c r="J30" i="4"/>
  <c r="M30" i="4"/>
  <c r="P30" i="4"/>
  <c r="S30" i="4"/>
  <c r="V30" i="4"/>
  <c r="D30" i="4"/>
  <c r="P29" i="4"/>
  <c r="S29" i="4"/>
  <c r="V29" i="4"/>
  <c r="D29" i="4"/>
  <c r="H31" i="4"/>
  <c r="K31" i="4"/>
  <c r="N31" i="4"/>
  <c r="Q31" i="4"/>
  <c r="T31" i="4"/>
  <c r="W31" i="4"/>
  <c r="E31" i="4"/>
  <c r="H30" i="4"/>
  <c r="K30" i="4"/>
  <c r="N30" i="4"/>
  <c r="Q30" i="4"/>
  <c r="T30" i="4"/>
  <c r="W30" i="4"/>
  <c r="E30" i="4"/>
  <c r="Q29" i="4"/>
  <c r="T29" i="4"/>
  <c r="W29" i="4"/>
  <c r="E29" i="4"/>
  <c r="P32" i="4" l="1"/>
  <c r="Q32" i="4"/>
  <c r="W32" i="4"/>
  <c r="T32" i="4"/>
  <c r="E32" i="4"/>
  <c r="V32" i="4"/>
  <c r="S32" i="4"/>
  <c r="D32" i="4"/>
  <c r="K29" i="4"/>
  <c r="K32" i="4" s="1"/>
  <c r="H29" i="4"/>
  <c r="H32" i="4" s="1"/>
  <c r="N29" i="4"/>
  <c r="N32" i="4" s="1"/>
  <c r="M29" i="4"/>
  <c r="M32" i="4" s="1"/>
  <c r="J29" i="4"/>
  <c r="J32" i="4" s="1"/>
  <c r="G29" i="4"/>
  <c r="G32" i="4" s="1"/>
  <c r="D71" i="4"/>
  <c r="D83" i="4"/>
  <c r="D100" i="4"/>
  <c r="D99" i="4"/>
  <c r="D86" i="4"/>
  <c r="D67" i="4"/>
  <c r="D85" i="4"/>
  <c r="D88" i="4"/>
  <c r="D84" i="4"/>
  <c r="D87" i="4"/>
  <c r="D70" i="4"/>
  <c r="D73" i="4"/>
  <c r="D69" i="4"/>
  <c r="D72" i="4"/>
  <c r="D68" i="4"/>
  <c r="D55" i="4"/>
  <c r="D51" i="4"/>
  <c r="D56" i="4"/>
  <c r="D54" i="4"/>
  <c r="D52" i="4"/>
  <c r="D53" i="4"/>
  <c r="G33" i="4" l="1"/>
  <c r="P33" i="4"/>
  <c r="J33" i="4"/>
  <c r="D33" i="4"/>
  <c r="M33" i="4"/>
  <c r="V33" i="4"/>
  <c r="S33" i="4"/>
</calcChain>
</file>

<file path=xl/sharedStrings.xml><?xml version="1.0" encoding="utf-8"?>
<sst xmlns="http://schemas.openxmlformats.org/spreadsheetml/2006/main" count="98" uniqueCount="49">
  <si>
    <t>Current Year</t>
  </si>
  <si>
    <t>Prior Year</t>
  </si>
  <si>
    <t>Month</t>
  </si>
  <si>
    <t>Residential</t>
  </si>
  <si>
    <t>Non-Residential</t>
  </si>
  <si>
    <t>Wholesale</t>
  </si>
  <si>
    <t>Percent Difference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</si>
  <si>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</si>
  <si>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</si>
  <si>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</si>
  <si>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</si>
  <si>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</si>
  <si>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</si>
  <si>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</si>
  <si>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</si>
  <si>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</si>
  <si>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</si>
  <si>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</si>
  <si>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</si>
  <si>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</si>
  <si>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</si>
  <si>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</si>
  <si>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</si>
  <si>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</si>
  <si>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</si>
  <si>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</si>
  <si>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</si>
  <si>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</si>
  <si>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</si>
  <si>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</si>
  <si>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</si>
  <si>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</si>
  <si>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</si>
  <si>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</si>
  <si>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</si>
  <si>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</si>
  <si>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</si>
  <si>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</si>
  <si>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</si>
  <si>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90+ days</t>
  </si>
  <si>
    <t>Select Produced Water Units:</t>
  </si>
  <si>
    <t xml:space="preserve">Kent County Water Authoirty </t>
  </si>
  <si>
    <t>Submission for PUC Docket 5026</t>
  </si>
  <si>
    <t xml:space="preserve">Page 2 of 3 </t>
  </si>
  <si>
    <t xml:space="preserve">Page 1 of 3 </t>
  </si>
  <si>
    <t xml:space="preserve">Page 3 of 3 </t>
  </si>
  <si>
    <t>Page 3 of 3</t>
  </si>
  <si>
    <r>
      <t xml:space="preserve">COVID-19 Impact Model                                                                                  </t>
    </r>
    <r>
      <rPr>
        <sz val="26"/>
        <color rgb="FF023B40"/>
        <rFont val="Calibri"/>
        <family val="2"/>
        <scheme val="minor"/>
      </rPr>
      <t>Woonsocket Water Division Submission for PUC Docket 5026</t>
    </r>
  </si>
  <si>
    <t>Woonsocket Water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</si>
</sst>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26"/>
      <color rgb="FF023B40"/>
      <name val="Calibri"/>
      <family val="2"/>
      <scheme val="minor"/>
    </font>
    <font>
      <sz val="8"/>
      <name val="Calibri"/>
      <family val="2"/>
      <scheme val="minor"/>
    </font>
    <font>
      <sz val="48"/>
      <color rgb="FF023B40"/>
      <name val="Calibri"/>
      <family val="2"/>
      <scheme val="minor"/>
    </font>
    <font>
      <sz val="48"/>
      <color theme="0"/>
      <name val="Calibri"/>
      <family val="2"/>
      <scheme val="minor"/>
    </font>
    <font>
      <sz val="22"/>
      <color rgb="FF023B40"/>
      <name val="Calibri"/>
      <family val="2"/>
      <scheme val="minor"/>
    </font>
    <font>
      <sz val="20"/>
      <color rgb="FF023B40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  <border>
      <left/>
      <right/>
      <top/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4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8" fillId="4" borderId="4" xfId="1" applyNumberFormat="1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0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4" fillId="0" borderId="0" xfId="0" applyFont="1" applyFill="1" applyBorder="1" applyAlignment="1">
      <alignment horizontal="right" indent="1"/>
    </xf>
    <xf numFmtId="0" fontId="14" fillId="0" borderId="2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2" fillId="0" borderId="0" xfId="0" applyFont="1" applyFill="1" applyBorder="1" applyAlignment="1"/>
    <xf numFmtId="4" fontId="0" fillId="0" borderId="0" xfId="0" applyNumberFormat="1" applyFill="1" applyAlignment="1">
      <alignment horizontal="center"/>
    </xf>
    <xf numFmtId="164" fontId="8" fillId="0" borderId="0" xfId="1" applyNumberFormat="1" applyFont="1" applyFill="1" applyBorder="1"/>
    <xf numFmtId="0" fontId="7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8" fillId="3" borderId="0" xfId="0" applyFont="1" applyFill="1"/>
    <xf numFmtId="4" fontId="8" fillId="4" borderId="4" xfId="1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11" fillId="0" borderId="0" xfId="0" applyFont="1" applyFill="1" applyBorder="1" applyAlignment="1"/>
    <xf numFmtId="3" fontId="0" fillId="0" borderId="0" xfId="0" applyNumberFormat="1"/>
    <xf numFmtId="0" fontId="2" fillId="4" borderId="0" xfId="0" applyFont="1" applyFill="1" applyBorder="1" applyAlignment="1">
      <alignment horizontal="center"/>
    </xf>
    <xf numFmtId="17" fontId="0" fillId="0" borderId="0" xfId="0" applyNumberFormat="1" applyAlignment="1">
      <alignment horizontal="left"/>
    </xf>
    <xf numFmtId="17" fontId="8" fillId="4" borderId="4" xfId="0" applyNumberFormat="1" applyFont="1" applyFill="1" applyBorder="1" applyAlignment="1">
      <alignment horizontal="center"/>
    </xf>
    <xf numFmtId="167" fontId="2" fillId="4" borderId="9" xfId="0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165" fontId="3" fillId="0" borderId="8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wrapText="1"/>
    </xf>
    <xf numFmtId="165" fontId="3" fillId="0" borderId="3" xfId="2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Summary!$A$49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Summary!$A$51:$A$62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Summary!$C$51:$C$62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113.435</c:v>
                </c:pt>
                <c:pt idx="2">
                  <c:v>110.378</c:v>
                </c:pt>
                <c:pt idx="3">
                  <c:v>118.45</c:v>
                </c:pt>
                <c:pt idx="4">
                  <c:v>129.16560000000001</c:v>
                </c:pt>
                <c:pt idx="5">
                  <c:v>144.40600000000001</c:v>
                </c:pt>
                <c:pt idx="6">
                  <c:v>136.15799999999999</c:v>
                </c:pt>
                <c:pt idx="7">
                  <c:v>125.367</c:v>
                </c:pt>
                <c:pt idx="8">
                  <c:v>125.83</c:v>
                </c:pt>
                <c:pt idx="9">
                  <c:v>103.57</c:v>
                </c:pt>
                <c:pt idx="10">
                  <c:v>113.6</c:v>
                </c:pt>
                <c:pt idx="11">
                  <c:v>105.752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Summary!$A$51:$A$62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Summary!$B$51:$B$62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103.589</c:v>
                </c:pt>
                <c:pt idx="2">
                  <c:v>102.23399999999999</c:v>
                </c:pt>
                <c:pt idx="3">
                  <c:v>112.97</c:v>
                </c:pt>
                <c:pt idx="4">
                  <c:v>135.77420000000001</c:v>
                </c:pt>
                <c:pt idx="5">
                  <c:v>142.69</c:v>
                </c:pt>
                <c:pt idx="6">
                  <c:v>141.83500000000001</c:v>
                </c:pt>
                <c:pt idx="7">
                  <c:v>126.166</c:v>
                </c:pt>
                <c:pt idx="8">
                  <c:v>123.18</c:v>
                </c:pt>
                <c:pt idx="9">
                  <c:v>104.24</c:v>
                </c:pt>
                <c:pt idx="10">
                  <c:v>111.67</c:v>
                </c:pt>
                <c:pt idx="11">
                  <c:v>103.01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Summary!$A$65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Summary!$A$67:$A$78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Summary!$C$67:$C$78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Summary!$A$67:$A$78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Summary!$B$67:$B$78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Summary!$A$81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Summary!$A$83:$A$94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Summary!$C$83:$C$94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Summary!$A$83:$A$94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Summary!$B$83:$B$94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Summary!$A$97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Summary!$A$99:$A$110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Summary!$C$99:$C$110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Summary!$A$99:$A$110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Summary!$B$99:$B$110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2328</xdr:colOff>
      <xdr:row>0</xdr:row>
      <xdr:rowOff>1329698</xdr:rowOff>
    </xdr:from>
    <xdr:to>
      <xdr:col>36</xdr:col>
      <xdr:colOff>592666</xdr:colOff>
      <xdr:row>16</xdr:row>
      <xdr:rowOff>34500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4019</xdr:colOff>
      <xdr:row>15</xdr:row>
      <xdr:rowOff>187438</xdr:rowOff>
    </xdr:from>
    <xdr:to>
      <xdr:col>12</xdr:col>
      <xdr:colOff>42332</xdr:colOff>
      <xdr:row>27</xdr:row>
      <xdr:rowOff>2963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12</xdr:col>
      <xdr:colOff>42333</xdr:colOff>
      <xdr:row>16</xdr:row>
      <xdr:rowOff>27841</xdr:rowOff>
    </xdr:from>
    <xdr:to>
      <xdr:col>24</xdr:col>
      <xdr:colOff>633137</xdr:colOff>
      <xdr:row>27</xdr:row>
      <xdr:rowOff>27841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25</xdr:col>
      <xdr:colOff>1</xdr:colOff>
      <xdr:row>15</xdr:row>
      <xdr:rowOff>181722</xdr:rowOff>
    </xdr:from>
    <xdr:to>
      <xdr:col>37</xdr:col>
      <xdr:colOff>0</xdr:colOff>
      <xdr:row>26</xdr:row>
      <xdr:rowOff>181722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C111"/>
  <sheetViews>
    <sheetView view="pageBreakPreview" zoomScale="90" zoomScaleNormal="90" zoomScaleSheetLayoutView="90" workbookViewId="0">
      <selection activeCell="B138" sqref="B138"/>
    </sheetView>
  </sheetViews>
  <sheetFormatPr defaultRowHeight="14.4" x14ac:dyDescent="0.3"/>
  <cols>
    <col min="1" max="1" width="9.33203125" customWidth="1"/>
    <col min="2" max="2" width="17.6640625" bestFit="1" customWidth="1"/>
    <col min="3" max="3" width="12.6640625" customWidth="1"/>
    <col min="4" max="4" width="9.5546875" customWidth="1"/>
    <col min="5" max="5" width="9.5546875" style="9" customWidth="1"/>
    <col min="6" max="6" width="1" style="9" customWidth="1"/>
    <col min="7" max="7" width="9.5546875" customWidth="1"/>
    <col min="8" max="8" width="9.5546875" style="9" customWidth="1"/>
    <col min="9" max="9" width="1" style="9" customWidth="1"/>
    <col min="10" max="10" width="9.5546875" customWidth="1"/>
    <col min="11" max="11" width="9.5546875" style="9" customWidth="1"/>
    <col min="12" max="12" width="1" style="9" customWidth="1"/>
    <col min="13" max="13" width="9.5546875" customWidth="1"/>
    <col min="14" max="14" width="9.5546875" style="9" customWidth="1"/>
    <col min="15" max="15" width="1" style="9" customWidth="1"/>
    <col min="16" max="16" width="9.5546875" customWidth="1"/>
    <col min="17" max="17" width="9.5546875" style="9" customWidth="1"/>
    <col min="18" max="18" width="1" style="9" customWidth="1"/>
    <col min="19" max="19" width="9.5546875" customWidth="1"/>
    <col min="20" max="20" width="9.5546875" style="9" customWidth="1"/>
    <col min="21" max="21" width="1" style="9" customWidth="1"/>
    <col min="22" max="23" width="9.5546875" customWidth="1"/>
    <col min="24" max="24" width="1" customWidth="1"/>
    <col min="25" max="26" width="9.6640625" bestFit="1" customWidth="1"/>
    <col min="27" max="27" width="1" customWidth="1"/>
    <col min="28" max="29" width="9.6640625" bestFit="1" customWidth="1"/>
    <col min="30" max="30" width="1" customWidth="1"/>
    <col min="31" max="32" width="9.6640625" bestFit="1" customWidth="1"/>
    <col min="33" max="33" width="1" customWidth="1"/>
  </cols>
  <sheetData>
    <row r="1" spans="1:55" ht="108.75" customHeight="1" x14ac:dyDescent="1.4">
      <c r="A1" s="48"/>
      <c r="B1" s="57" t="s">
        <v>47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28"/>
      <c r="AK1" s="28"/>
      <c r="AL1" s="28"/>
      <c r="AM1" s="28"/>
      <c r="AN1" s="28"/>
      <c r="AO1" s="28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4" x14ac:dyDescent="0.3">
      <c r="A2" s="29"/>
      <c r="B2" s="56" t="s">
        <v>41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28"/>
      <c r="AK2" s="28"/>
      <c r="AL2" s="28"/>
      <c r="AM2" s="28"/>
      <c r="AN2" s="28"/>
      <c r="AO2" s="28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0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0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3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3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3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3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3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3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3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3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3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3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3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3">
      <c r="A28" s="28"/>
      <c r="B28" s="13" t="s">
        <v>15</v>
      </c>
      <c r="C28" s="11"/>
      <c r="D28" s="53">
        <v>43881</v>
      </c>
      <c r="E28" s="53"/>
      <c r="F28" s="50"/>
      <c r="G28" s="53">
        <v>43910</v>
      </c>
      <c r="H28" s="53"/>
      <c r="I28" s="50"/>
      <c r="J28" s="53">
        <v>43941</v>
      </c>
      <c r="K28" s="53"/>
      <c r="L28" s="50"/>
      <c r="M28" s="53">
        <v>43971</v>
      </c>
      <c r="N28" s="53"/>
      <c r="O28" s="50"/>
      <c r="P28" s="53">
        <v>44002</v>
      </c>
      <c r="Q28" s="53"/>
      <c r="R28" s="16"/>
      <c r="S28" s="53">
        <v>44032</v>
      </c>
      <c r="T28" s="53"/>
      <c r="U28" s="16"/>
      <c r="V28" s="53">
        <v>44063</v>
      </c>
      <c r="W28" s="53"/>
      <c r="X28" s="11"/>
      <c r="Y28" s="53">
        <v>44094</v>
      </c>
      <c r="Z28" s="53"/>
      <c r="AA28" s="11"/>
      <c r="AB28" s="53">
        <v>44124</v>
      </c>
      <c r="AC28" s="53"/>
      <c r="AD28" s="11"/>
      <c r="AE28" s="53">
        <v>44155</v>
      </c>
      <c r="AF28" s="53"/>
      <c r="AG28" s="11"/>
      <c r="AH28" s="53">
        <v>44185</v>
      </c>
      <c r="AI28" s="53"/>
      <c r="AJ28" s="53">
        <v>44216</v>
      </c>
      <c r="AK28" s="53"/>
      <c r="AL28" s="28"/>
      <c r="AM28" s="28"/>
      <c r="AN28" s="28"/>
      <c r="AO28" s="28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3">
      <c r="A29" s="28"/>
      <c r="B29" s="12" t="str">
        <f>A65</f>
        <v>Residential Demand (Kgal)</v>
      </c>
      <c r="C29" s="11"/>
      <c r="D29" s="15">
        <f>C67</f>
        <v>0</v>
      </c>
      <c r="E29" s="14">
        <f>B67</f>
        <v>0</v>
      </c>
      <c r="G29" s="15">
        <f>C68</f>
        <v>0</v>
      </c>
      <c r="H29" s="14">
        <f>B68</f>
        <v>0</v>
      </c>
      <c r="J29" s="15">
        <f>C69</f>
        <v>0</v>
      </c>
      <c r="K29" s="14">
        <f>B69</f>
        <v>0</v>
      </c>
      <c r="M29" s="15">
        <f>C70</f>
        <v>0</v>
      </c>
      <c r="N29" s="14">
        <f>B70</f>
        <v>0</v>
      </c>
      <c r="P29" s="15">
        <f>C71</f>
        <v>0</v>
      </c>
      <c r="Q29" s="14">
        <f>B71</f>
        <v>0</v>
      </c>
      <c r="S29" s="15">
        <f>C72</f>
        <v>0</v>
      </c>
      <c r="T29" s="14">
        <f>B72</f>
        <v>0</v>
      </c>
      <c r="V29" s="15">
        <f>C73</f>
        <v>0</v>
      </c>
      <c r="W29" s="14">
        <f>B73</f>
        <v>0</v>
      </c>
      <c r="X29" s="28"/>
      <c r="Y29" s="15">
        <f>C74</f>
        <v>0</v>
      </c>
      <c r="Z29" s="14">
        <f>B74</f>
        <v>0</v>
      </c>
      <c r="AA29" s="28"/>
      <c r="AB29" s="15">
        <f>C75</f>
        <v>0</v>
      </c>
      <c r="AC29" s="14">
        <f>B75</f>
        <v>0</v>
      </c>
      <c r="AD29" s="28"/>
      <c r="AE29" s="15">
        <f>C76</f>
        <v>0</v>
      </c>
      <c r="AF29" s="14">
        <f>B76</f>
        <v>0</v>
      </c>
      <c r="AG29" s="28"/>
      <c r="AH29" s="15">
        <f>C77</f>
        <v>0</v>
      </c>
      <c r="AI29" s="14">
        <f>B77</f>
        <v>0</v>
      </c>
      <c r="AJ29" s="15">
        <f>C78</f>
        <v>0</v>
      </c>
      <c r="AK29" s="15">
        <f>B78</f>
        <v>0</v>
      </c>
      <c r="AL29" s="28"/>
      <c r="AM29" s="28"/>
      <c r="AN29" s="28"/>
      <c r="AO29" s="28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3">
      <c r="A30" s="28"/>
      <c r="B30" s="12" t="str">
        <f>A81</f>
        <v>Non-Residential Demand (Kgal)</v>
      </c>
      <c r="C30" s="11"/>
      <c r="D30" s="15">
        <f>C83</f>
        <v>0</v>
      </c>
      <c r="E30" s="14">
        <f>B83</f>
        <v>0</v>
      </c>
      <c r="G30" s="15">
        <f>C84</f>
        <v>0</v>
      </c>
      <c r="H30" s="14">
        <f>B84</f>
        <v>0</v>
      </c>
      <c r="J30" s="15">
        <f>C85</f>
        <v>0</v>
      </c>
      <c r="K30" s="14">
        <f>B85</f>
        <v>0</v>
      </c>
      <c r="M30" s="15">
        <f>C86</f>
        <v>0</v>
      </c>
      <c r="N30" s="14">
        <f>B86</f>
        <v>0</v>
      </c>
      <c r="P30" s="15">
        <f>C87</f>
        <v>0</v>
      </c>
      <c r="Q30" s="14">
        <f>B87</f>
        <v>0</v>
      </c>
      <c r="S30" s="15">
        <f>C88</f>
        <v>0</v>
      </c>
      <c r="T30" s="14">
        <f>B88</f>
        <v>0</v>
      </c>
      <c r="V30" s="15">
        <f>C89</f>
        <v>0</v>
      </c>
      <c r="W30" s="14">
        <f>B89</f>
        <v>0</v>
      </c>
      <c r="X30" s="28"/>
      <c r="Y30" s="15">
        <f>C90</f>
        <v>0</v>
      </c>
      <c r="Z30" s="14">
        <f>B90</f>
        <v>0</v>
      </c>
      <c r="AA30" s="28"/>
      <c r="AB30" s="15">
        <f>C91</f>
        <v>0</v>
      </c>
      <c r="AC30" s="14">
        <f>B91</f>
        <v>0</v>
      </c>
      <c r="AD30" s="28"/>
      <c r="AE30" s="15">
        <f>C92</f>
        <v>0</v>
      </c>
      <c r="AF30" s="14">
        <f>B92</f>
        <v>0</v>
      </c>
      <c r="AG30" s="28"/>
      <c r="AH30" s="15">
        <f>C93</f>
        <v>0</v>
      </c>
      <c r="AI30" s="14">
        <f>B93</f>
        <v>0</v>
      </c>
      <c r="AJ30" s="15">
        <f>C94</f>
        <v>0</v>
      </c>
      <c r="AK30" s="14">
        <f>B94</f>
        <v>0</v>
      </c>
      <c r="AL30" s="28"/>
      <c r="AM30" s="28"/>
      <c r="AN30" s="28"/>
      <c r="AO30" s="28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3">
      <c r="A31" s="28"/>
      <c r="B31" s="12" t="str">
        <f>A97</f>
        <v>Wholesale Demand (Kgal)</v>
      </c>
      <c r="C31" s="11"/>
      <c r="D31" s="15">
        <f>C99</f>
        <v>0</v>
      </c>
      <c r="E31" s="14">
        <f>B99</f>
        <v>0</v>
      </c>
      <c r="G31" s="15">
        <f>C100</f>
        <v>0</v>
      </c>
      <c r="H31" s="14">
        <f>B100</f>
        <v>0</v>
      </c>
      <c r="J31" s="15">
        <f>C101</f>
        <v>0</v>
      </c>
      <c r="K31" s="14">
        <f>B101</f>
        <v>0</v>
      </c>
      <c r="M31" s="15">
        <f>C102</f>
        <v>0</v>
      </c>
      <c r="N31" s="14">
        <f>B102</f>
        <v>0</v>
      </c>
      <c r="P31" s="15">
        <f>C103</f>
        <v>0</v>
      </c>
      <c r="Q31" s="14">
        <f>B103</f>
        <v>0</v>
      </c>
      <c r="S31" s="15">
        <f>C104</f>
        <v>0</v>
      </c>
      <c r="T31" s="14">
        <f>B104</f>
        <v>0</v>
      </c>
      <c r="V31" s="15">
        <f>C105</f>
        <v>0</v>
      </c>
      <c r="W31" s="14">
        <f>B105</f>
        <v>0</v>
      </c>
      <c r="X31" s="28"/>
      <c r="Y31" s="15">
        <f>C106</f>
        <v>0</v>
      </c>
      <c r="Z31" s="14">
        <f>B106</f>
        <v>0</v>
      </c>
      <c r="AA31" s="28"/>
      <c r="AB31" s="15">
        <f>C107</f>
        <v>0</v>
      </c>
      <c r="AC31" s="14">
        <f>B107</f>
        <v>0</v>
      </c>
      <c r="AD31" s="28"/>
      <c r="AE31" s="15">
        <f>C108</f>
        <v>0</v>
      </c>
      <c r="AF31" s="14">
        <f>B108</f>
        <v>0</v>
      </c>
      <c r="AG31" s="28"/>
      <c r="AH31" s="15">
        <f>C109</f>
        <v>0</v>
      </c>
      <c r="AI31" s="14">
        <f>B109</f>
        <v>0</v>
      </c>
      <c r="AJ31" s="15">
        <f>C110</f>
        <v>0</v>
      </c>
      <c r="AK31" s="14">
        <f>B110</f>
        <v>0</v>
      </c>
      <c r="AL31" s="28"/>
      <c r="AM31" s="28"/>
      <c r="AN31" s="28"/>
      <c r="AO31" s="28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3">
      <c r="A32" s="28"/>
      <c r="B32" s="12" t="str">
        <f>"Total Demand ("&amp;'Demand Input'!$C$9&amp;")"</f>
        <v>Total Demand (Kgal)</v>
      </c>
      <c r="C32" s="11"/>
      <c r="D32" s="15">
        <f>SUM(D29:D31)</f>
        <v>0</v>
      </c>
      <c r="E32" s="14">
        <f>SUM(E29:E31)</f>
        <v>0</v>
      </c>
      <c r="G32" s="15">
        <f>SUM(G29:G31)</f>
        <v>0</v>
      </c>
      <c r="H32" s="14">
        <f>SUM(H29:H31)</f>
        <v>0</v>
      </c>
      <c r="J32" s="15">
        <f>SUM(J29:J31)</f>
        <v>0</v>
      </c>
      <c r="K32" s="14">
        <f>SUM(K29:K31)</f>
        <v>0</v>
      </c>
      <c r="M32" s="15">
        <f>SUM(M29:M31)</f>
        <v>0</v>
      </c>
      <c r="N32" s="14">
        <f>SUM(N29:N31)</f>
        <v>0</v>
      </c>
      <c r="P32" s="15">
        <f>SUM(P29:P31)</f>
        <v>0</v>
      </c>
      <c r="Q32" s="14">
        <f>SUM(Q29:Q31)</f>
        <v>0</v>
      </c>
      <c r="S32" s="15">
        <f>SUM(S29:S31)</f>
        <v>0</v>
      </c>
      <c r="T32" s="14">
        <f>SUM(T29:T31)</f>
        <v>0</v>
      </c>
      <c r="V32" s="15">
        <f>SUM(V29:V31)</f>
        <v>0</v>
      </c>
      <c r="W32" s="14">
        <f>SUM(W29:W31)</f>
        <v>0</v>
      </c>
      <c r="X32" s="28"/>
      <c r="Y32" s="15">
        <f>SUM(Y29:Y31)</f>
        <v>0</v>
      </c>
      <c r="Z32" s="14">
        <f>SUM(Z29:Z31)</f>
        <v>0</v>
      </c>
      <c r="AA32" s="28"/>
      <c r="AB32" s="15">
        <f>SUM(AB29:AB31)</f>
        <v>0</v>
      </c>
      <c r="AC32" s="14">
        <f>SUM(AC29:AC31)</f>
        <v>0</v>
      </c>
      <c r="AD32" s="28"/>
      <c r="AE32" s="15">
        <f>SUM(AE29:AE31)</f>
        <v>0</v>
      </c>
      <c r="AF32" s="14">
        <f>SUM(AF29:AF31)</f>
        <v>0</v>
      </c>
      <c r="AG32" s="28"/>
      <c r="AH32" s="15">
        <f>SUM(AH29:AH31)</f>
        <v>0</v>
      </c>
      <c r="AI32" s="14">
        <f>SUM(AI29:AI31)</f>
        <v>0</v>
      </c>
      <c r="AJ32" s="15">
        <f>SUM(AJ29:AJ31)</f>
        <v>0</v>
      </c>
      <c r="AK32" s="14">
        <f>SUM(AK29:AK31)</f>
        <v>0</v>
      </c>
      <c r="AL32" s="28"/>
      <c r="AM32" s="28"/>
      <c r="AN32" s="28"/>
      <c r="AO32" s="28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3">
      <c r="A33" s="28"/>
      <c r="B33" s="12" t="s">
        <v>7</v>
      </c>
      <c r="C33" s="11"/>
      <c r="D33" s="58" t="e">
        <f>E32/D32-1</f>
        <v>#DIV/0!</v>
      </c>
      <c r="E33" s="58"/>
      <c r="F33" s="19"/>
      <c r="G33" s="58" t="e">
        <f>H32/G32-1</f>
        <v>#DIV/0!</v>
      </c>
      <c r="H33" s="58"/>
      <c r="I33" s="19"/>
      <c r="J33" s="58" t="e">
        <f>K32/J32-1</f>
        <v>#DIV/0!</v>
      </c>
      <c r="K33" s="58"/>
      <c r="L33" s="19"/>
      <c r="M33" s="58" t="e">
        <f>N32/M32-1</f>
        <v>#DIV/0!</v>
      </c>
      <c r="N33" s="58"/>
      <c r="O33" s="19"/>
      <c r="P33" s="58" t="e">
        <f>Q32/P32-1</f>
        <v>#DIV/0!</v>
      </c>
      <c r="Q33" s="58"/>
      <c r="R33" s="19"/>
      <c r="S33" s="58" t="e">
        <f>T32/S32-1</f>
        <v>#DIV/0!</v>
      </c>
      <c r="T33" s="58"/>
      <c r="U33" s="19"/>
      <c r="V33" s="58" t="e">
        <f>W32/V32-1</f>
        <v>#DIV/0!</v>
      </c>
      <c r="W33" s="58"/>
      <c r="X33" s="11"/>
      <c r="Y33" s="58" t="e">
        <f>Z32/Y32-1</f>
        <v>#DIV/0!</v>
      </c>
      <c r="Z33" s="58"/>
      <c r="AA33" s="28"/>
      <c r="AB33" s="58" t="e">
        <f>AC32/AB32-1</f>
        <v>#DIV/0!</v>
      </c>
      <c r="AC33" s="58"/>
      <c r="AD33" s="11"/>
      <c r="AE33" s="58" t="e">
        <f>AF32/AE32-1</f>
        <v>#DIV/0!</v>
      </c>
      <c r="AF33" s="58"/>
      <c r="AG33" s="11"/>
      <c r="AH33" s="58" t="e">
        <f>AI32/AH32-1</f>
        <v>#DIV/0!</v>
      </c>
      <c r="AI33" s="58"/>
      <c r="AJ33" s="54" t="e">
        <f>AK32/AJ32-1</f>
        <v>#DIV/0!</v>
      </c>
      <c r="AK33" s="55"/>
      <c r="AL33" s="28"/>
      <c r="AM33" s="28"/>
      <c r="AN33" s="28"/>
      <c r="AO33" s="28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s="9" customFormat="1" ht="6" customHeight="1" x14ac:dyDescent="0.3">
      <c r="A34" s="28"/>
      <c r="B34" s="11"/>
      <c r="C34" s="11"/>
      <c r="D34" s="11"/>
      <c r="E34" s="11"/>
      <c r="F34" s="16"/>
      <c r="G34" s="11"/>
      <c r="H34" s="11"/>
      <c r="I34" s="16"/>
      <c r="J34" s="11"/>
      <c r="K34" s="11"/>
      <c r="L34" s="16"/>
      <c r="M34" s="11"/>
      <c r="N34" s="11"/>
      <c r="O34" s="16"/>
      <c r="P34" s="11"/>
      <c r="Q34" s="11"/>
      <c r="R34" s="16"/>
      <c r="S34" s="11"/>
      <c r="T34" s="11"/>
      <c r="U34" s="16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28"/>
      <c r="AM34" s="28"/>
      <c r="AN34" s="28"/>
      <c r="AO34" s="28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3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 t="s">
        <v>44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3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x14ac:dyDescent="0.3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s="9" customFormat="1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s="9" customFormat="1" x14ac:dyDescent="0.3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3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3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3">
      <c r="Z46" s="30"/>
      <c r="AA46" s="30"/>
      <c r="AB46" s="30"/>
      <c r="AC46" s="30"/>
      <c r="AD46" s="30"/>
      <c r="AE46" s="30"/>
    </row>
    <row r="47" spans="1:55" s="9" customFormat="1" x14ac:dyDescent="0.3">
      <c r="A47" s="59" t="s">
        <v>16</v>
      </c>
      <c r="B47" s="59"/>
      <c r="C47" s="59"/>
      <c r="D47" s="59"/>
      <c r="E47" s="59"/>
      <c r="Z47" s="30"/>
      <c r="AA47" s="30"/>
      <c r="AB47" s="30"/>
      <c r="AC47" s="30"/>
      <c r="AD47" s="30"/>
      <c r="AE47" s="30"/>
    </row>
    <row r="48" spans="1:55" s="9" customFormat="1" x14ac:dyDescent="0.3">
      <c r="A48" s="24"/>
      <c r="B48" s="24"/>
      <c r="C48" s="24"/>
      <c r="D48" s="24"/>
      <c r="E48" s="24"/>
      <c r="Z48" s="30"/>
      <c r="AA48" s="30"/>
      <c r="AB48" s="30"/>
      <c r="AC48" s="30"/>
      <c r="AD48" s="30"/>
      <c r="AE48" s="30"/>
    </row>
    <row r="49" spans="1:31" x14ac:dyDescent="0.3">
      <c r="A49" s="7" t="str">
        <f>"Water Produced ("&amp;'Demand Input'!$C$10&amp;")"</f>
        <v>Water Produced (MG)</v>
      </c>
      <c r="Z49" s="30"/>
      <c r="AA49" s="30"/>
      <c r="AB49" s="30"/>
      <c r="AC49" s="30"/>
      <c r="AD49" s="30"/>
      <c r="AE49" s="30"/>
    </row>
    <row r="50" spans="1:31" x14ac:dyDescent="0.3">
      <c r="A50" s="2" t="s">
        <v>2</v>
      </c>
      <c r="B50" s="3" t="s">
        <v>0</v>
      </c>
      <c r="C50" s="3" t="s">
        <v>1</v>
      </c>
      <c r="D50" t="s">
        <v>6</v>
      </c>
      <c r="Z50" s="30"/>
      <c r="AA50" s="30"/>
      <c r="AB50" s="30"/>
      <c r="AC50" s="30"/>
      <c r="AD50" s="30"/>
      <c r="AE50" s="30"/>
    </row>
    <row r="51" spans="1:31" x14ac:dyDescent="0.3">
      <c r="A51" s="51">
        <v>43862</v>
      </c>
      <c r="B51" s="23">
        <f>'Demand Input'!F39</f>
        <v>0</v>
      </c>
      <c r="C51" s="23">
        <f>'Demand Input'!D39</f>
        <v>0</v>
      </c>
      <c r="D51" s="5" t="e">
        <f t="shared" ref="D51:D58" si="0">B51/C51</f>
        <v>#DIV/0!</v>
      </c>
      <c r="E51" s="5"/>
      <c r="F51" s="5"/>
      <c r="I51" s="5"/>
      <c r="L51" s="5"/>
      <c r="O51" s="5"/>
      <c r="R51" s="5"/>
      <c r="U51" s="5"/>
    </row>
    <row r="52" spans="1:31" x14ac:dyDescent="0.3">
      <c r="A52" s="51">
        <v>43891</v>
      </c>
      <c r="B52" s="23">
        <f>'Demand Input'!F40</f>
        <v>103.589</v>
      </c>
      <c r="C52" s="23">
        <f>'Demand Input'!D40</f>
        <v>113.435</v>
      </c>
      <c r="D52" s="5">
        <f t="shared" si="0"/>
        <v>0.91320139286816238</v>
      </c>
      <c r="E52" s="5"/>
      <c r="F52" s="5"/>
      <c r="I52" s="5"/>
      <c r="L52" s="5"/>
      <c r="O52" s="5"/>
      <c r="R52" s="5"/>
      <c r="U52" s="5"/>
    </row>
    <row r="53" spans="1:31" x14ac:dyDescent="0.3">
      <c r="A53" s="51">
        <v>43922</v>
      </c>
      <c r="B53" s="23">
        <f>'Demand Input'!F41</f>
        <v>102.23399999999999</v>
      </c>
      <c r="C53" s="23">
        <f>'Demand Input'!D41</f>
        <v>110.378</v>
      </c>
      <c r="D53" s="5">
        <f t="shared" si="0"/>
        <v>0.92621718095997385</v>
      </c>
      <c r="E53" s="5"/>
      <c r="F53" s="5"/>
      <c r="I53" s="5"/>
      <c r="L53" s="5"/>
      <c r="O53" s="5"/>
      <c r="R53" s="5"/>
      <c r="U53" s="5"/>
    </row>
    <row r="54" spans="1:31" x14ac:dyDescent="0.3">
      <c r="A54" s="51">
        <v>43952</v>
      </c>
      <c r="B54" s="23">
        <f>'Demand Input'!F42</f>
        <v>112.97</v>
      </c>
      <c r="C54" s="23">
        <f>'Demand Input'!D42</f>
        <v>118.45</v>
      </c>
      <c r="D54" s="5">
        <f t="shared" si="0"/>
        <v>0.95373575348248207</v>
      </c>
      <c r="E54" s="5"/>
      <c r="F54" s="5"/>
      <c r="I54" s="5"/>
      <c r="L54" s="5"/>
      <c r="O54" s="5"/>
      <c r="R54" s="5"/>
      <c r="U54" s="5"/>
    </row>
    <row r="55" spans="1:31" x14ac:dyDescent="0.3">
      <c r="A55" s="51">
        <v>43983</v>
      </c>
      <c r="B55" s="23">
        <f>'Demand Input'!F43</f>
        <v>135.77420000000001</v>
      </c>
      <c r="C55" s="23">
        <f>'Demand Input'!D43</f>
        <v>129.16560000000001</v>
      </c>
      <c r="D55" s="5">
        <f t="shared" si="0"/>
        <v>1.051163777352484</v>
      </c>
      <c r="E55" s="5"/>
      <c r="F55" s="5"/>
      <c r="I55" s="5"/>
      <c r="L55" s="5"/>
      <c r="O55" s="5"/>
      <c r="R55" s="5"/>
      <c r="U55" s="5"/>
    </row>
    <row r="56" spans="1:31" x14ac:dyDescent="0.3">
      <c r="A56" s="51">
        <v>44013</v>
      </c>
      <c r="B56" s="23">
        <f>'Demand Input'!F44</f>
        <v>142.69</v>
      </c>
      <c r="C56" s="23">
        <f>'Demand Input'!D44</f>
        <v>144.40600000000001</v>
      </c>
      <c r="D56" s="5">
        <f t="shared" si="0"/>
        <v>0.98811683725052968</v>
      </c>
      <c r="E56" s="5"/>
      <c r="F56" s="5"/>
      <c r="I56" s="5"/>
      <c r="L56" s="5"/>
      <c r="O56" s="5"/>
      <c r="R56" s="5"/>
      <c r="U56" s="5"/>
    </row>
    <row r="57" spans="1:31" x14ac:dyDescent="0.3">
      <c r="A57" s="51">
        <v>44044</v>
      </c>
      <c r="B57" s="23">
        <f>'Demand Input'!F45</f>
        <v>141.83500000000001</v>
      </c>
      <c r="C57" s="23">
        <f>'Demand Input'!D45</f>
        <v>136.15799999999999</v>
      </c>
      <c r="D57" s="5">
        <f t="shared" si="0"/>
        <v>1.0416942081992979</v>
      </c>
      <c r="E57" s="5"/>
      <c r="F57" s="5"/>
      <c r="I57" s="5"/>
      <c r="L57" s="5"/>
      <c r="O57" s="5"/>
      <c r="R57" s="5"/>
      <c r="U57" s="5"/>
    </row>
    <row r="58" spans="1:31" s="9" customFormat="1" x14ac:dyDescent="0.3">
      <c r="A58" s="51">
        <v>44075</v>
      </c>
      <c r="B58" s="23">
        <f>'Demand Input'!F46</f>
        <v>126.166</v>
      </c>
      <c r="C58" s="23">
        <f>'Demand Input'!D46</f>
        <v>125.367</v>
      </c>
      <c r="D58" s="5">
        <f t="shared" si="0"/>
        <v>1.0063732880263545</v>
      </c>
      <c r="E58" s="5"/>
      <c r="F58" s="5"/>
      <c r="I58" s="5"/>
      <c r="L58" s="5"/>
      <c r="O58" s="5"/>
      <c r="R58" s="5"/>
      <c r="U58" s="5"/>
    </row>
    <row r="59" spans="1:31" s="9" customFormat="1" x14ac:dyDescent="0.3">
      <c r="A59" s="51">
        <v>44105</v>
      </c>
      <c r="B59" s="23">
        <f>'Demand Input'!F47</f>
        <v>123.18</v>
      </c>
      <c r="C59" s="23">
        <f>'Demand Input'!D47</f>
        <v>125.83</v>
      </c>
      <c r="D59" s="5">
        <f t="shared" ref="D59:D61" si="1">B59/C59</f>
        <v>0.9789398394659462</v>
      </c>
      <c r="E59" s="5"/>
      <c r="F59" s="5"/>
      <c r="I59" s="5"/>
      <c r="L59" s="5"/>
      <c r="O59" s="5"/>
      <c r="R59" s="5"/>
      <c r="U59" s="5"/>
    </row>
    <row r="60" spans="1:31" s="9" customFormat="1" x14ac:dyDescent="0.3">
      <c r="A60" s="51">
        <v>44136</v>
      </c>
      <c r="B60" s="23">
        <f>'Demand Input'!F48</f>
        <v>104.24</v>
      </c>
      <c r="C60" s="23">
        <f>'Demand Input'!D48</f>
        <v>103.57</v>
      </c>
      <c r="D60" s="5">
        <f t="shared" si="1"/>
        <v>1.0064690547455828</v>
      </c>
      <c r="E60" s="5"/>
      <c r="F60" s="5"/>
      <c r="I60" s="5"/>
      <c r="L60" s="5"/>
      <c r="O60" s="5"/>
      <c r="R60" s="5"/>
      <c r="U60" s="5"/>
    </row>
    <row r="61" spans="1:31" s="9" customFormat="1" x14ac:dyDescent="0.3">
      <c r="A61" s="51">
        <v>44166</v>
      </c>
      <c r="B61" s="23">
        <f>'Demand Input'!F49</f>
        <v>111.67</v>
      </c>
      <c r="C61" s="23">
        <f>'Demand Input'!D49</f>
        <v>113.6</v>
      </c>
      <c r="D61" s="5">
        <f t="shared" si="1"/>
        <v>0.9830105633802817</v>
      </c>
      <c r="E61" s="5"/>
      <c r="F61" s="5"/>
      <c r="I61" s="5"/>
      <c r="L61" s="5"/>
      <c r="O61" s="5"/>
      <c r="R61" s="5"/>
      <c r="U61" s="5"/>
    </row>
    <row r="62" spans="1:31" s="9" customFormat="1" x14ac:dyDescent="0.3">
      <c r="A62" s="51">
        <v>44197</v>
      </c>
      <c r="B62" s="23">
        <f>'Demand Input'!F50</f>
        <v>103.01</v>
      </c>
      <c r="C62" s="23">
        <f>'Demand Input'!D50</f>
        <v>105.752</v>
      </c>
      <c r="D62" s="5">
        <f t="shared" ref="D62:D63" si="2">B62/C62</f>
        <v>0.97407141236099559</v>
      </c>
      <c r="E62" s="5"/>
      <c r="F62" s="5"/>
      <c r="I62" s="5"/>
      <c r="L62" s="5"/>
      <c r="O62" s="5"/>
      <c r="R62" s="5"/>
      <c r="U62" s="5"/>
    </row>
    <row r="63" spans="1:31" s="9" customFormat="1" x14ac:dyDescent="0.3">
      <c r="A63" s="51">
        <v>44228</v>
      </c>
      <c r="B63" s="23">
        <f>'Demand Input'!F51</f>
        <v>107.22</v>
      </c>
      <c r="C63" s="23">
        <f>'Demand Input'!D51</f>
        <v>96.138000000000005</v>
      </c>
      <c r="D63" s="5">
        <f t="shared" si="2"/>
        <v>1.1152717967921113</v>
      </c>
      <c r="E63" s="5"/>
      <c r="F63" s="5"/>
      <c r="I63" s="5"/>
      <c r="L63" s="5"/>
      <c r="O63" s="5"/>
      <c r="R63" s="5"/>
      <c r="U63" s="5"/>
    </row>
    <row r="65" spans="1:21" x14ac:dyDescent="0.3">
      <c r="A65" s="7" t="str">
        <f>"Residential Demand ("&amp;'Demand Input'!$C$9&amp;")"</f>
        <v>Residential Demand (Kgal)</v>
      </c>
    </row>
    <row r="66" spans="1:21" x14ac:dyDescent="0.3">
      <c r="A66" s="2" t="s">
        <v>2</v>
      </c>
      <c r="B66" s="3" t="s">
        <v>0</v>
      </c>
      <c r="C66" s="3" t="s">
        <v>1</v>
      </c>
    </row>
    <row r="67" spans="1:21" x14ac:dyDescent="0.3">
      <c r="A67" s="51">
        <v>43862</v>
      </c>
      <c r="B67" s="6">
        <f>'Demand Input'!F18</f>
        <v>0</v>
      </c>
      <c r="C67" s="6">
        <f>'Demand Input'!B18</f>
        <v>0</v>
      </c>
      <c r="D67" s="4" t="e">
        <f>B67/C67</f>
        <v>#DIV/0!</v>
      </c>
      <c r="E67" s="4"/>
      <c r="F67" s="4"/>
      <c r="I67" s="4"/>
      <c r="L67" s="4"/>
      <c r="O67" s="4"/>
      <c r="R67" s="4"/>
      <c r="U67" s="4"/>
    </row>
    <row r="68" spans="1:21" x14ac:dyDescent="0.3">
      <c r="A68" s="51">
        <v>43891</v>
      </c>
      <c r="B68" s="6">
        <f>'Demand Input'!F19</f>
        <v>0</v>
      </c>
      <c r="C68" s="6">
        <f>'Demand Input'!B19</f>
        <v>0</v>
      </c>
      <c r="D68" s="4" t="e">
        <f t="shared" ref="D68:D74" si="3">B68/C68</f>
        <v>#DIV/0!</v>
      </c>
      <c r="E68" s="4"/>
      <c r="F68" s="4"/>
      <c r="I68" s="4"/>
      <c r="L68" s="4"/>
      <c r="O68" s="4"/>
      <c r="R68" s="4"/>
      <c r="U68" s="4"/>
    </row>
    <row r="69" spans="1:21" x14ac:dyDescent="0.3">
      <c r="A69" s="51">
        <v>43922</v>
      </c>
      <c r="B69" s="6">
        <f>'Demand Input'!F20</f>
        <v>0</v>
      </c>
      <c r="C69" s="6">
        <f>'Demand Input'!B20</f>
        <v>0</v>
      </c>
      <c r="D69" s="4" t="e">
        <f t="shared" si="3"/>
        <v>#DIV/0!</v>
      </c>
      <c r="E69" s="4"/>
      <c r="F69" s="4"/>
      <c r="I69" s="4"/>
      <c r="L69" s="4"/>
      <c r="O69" s="4"/>
      <c r="R69" s="4"/>
      <c r="U69" s="4"/>
    </row>
    <row r="70" spans="1:21" x14ac:dyDescent="0.3">
      <c r="A70" s="51">
        <v>43952</v>
      </c>
      <c r="B70" s="6">
        <f>'Demand Input'!F21</f>
        <v>0</v>
      </c>
      <c r="C70" s="6">
        <f>'Demand Input'!B21</f>
        <v>0</v>
      </c>
      <c r="D70" s="4" t="e">
        <f t="shared" si="3"/>
        <v>#DIV/0!</v>
      </c>
      <c r="E70" s="4"/>
      <c r="F70" s="4"/>
      <c r="I70" s="4"/>
      <c r="L70" s="4"/>
      <c r="O70" s="4"/>
      <c r="R70" s="4"/>
      <c r="U70" s="4"/>
    </row>
    <row r="71" spans="1:21" x14ac:dyDescent="0.3">
      <c r="A71" s="51">
        <v>43983</v>
      </c>
      <c r="B71" s="6">
        <f>'Demand Input'!F22</f>
        <v>0</v>
      </c>
      <c r="C71" s="6">
        <f>'Demand Input'!B22</f>
        <v>0</v>
      </c>
      <c r="D71" s="4" t="e">
        <f t="shared" si="3"/>
        <v>#DIV/0!</v>
      </c>
      <c r="E71" s="4"/>
      <c r="F71" s="4"/>
      <c r="I71" s="4"/>
      <c r="L71" s="4"/>
      <c r="O71" s="4"/>
      <c r="R71" s="4"/>
      <c r="U71" s="4"/>
    </row>
    <row r="72" spans="1:21" x14ac:dyDescent="0.3">
      <c r="A72" s="51">
        <v>44013</v>
      </c>
      <c r="B72" s="6">
        <f>'Demand Input'!F23</f>
        <v>0</v>
      </c>
      <c r="C72" s="6">
        <f>'Demand Input'!B23</f>
        <v>0</v>
      </c>
      <c r="D72" s="4" t="e">
        <f t="shared" si="3"/>
        <v>#DIV/0!</v>
      </c>
      <c r="E72" s="4"/>
      <c r="F72" s="4"/>
      <c r="I72" s="4"/>
      <c r="L72" s="4"/>
      <c r="O72" s="4"/>
      <c r="R72" s="4"/>
      <c r="U72" s="4"/>
    </row>
    <row r="73" spans="1:21" x14ac:dyDescent="0.3">
      <c r="A73" s="51">
        <v>44044</v>
      </c>
      <c r="B73" s="6">
        <f>'Demand Input'!F24</f>
        <v>0</v>
      </c>
      <c r="C73" s="6">
        <f>'Demand Input'!B24</f>
        <v>0</v>
      </c>
      <c r="D73" s="4" t="e">
        <f t="shared" si="3"/>
        <v>#DIV/0!</v>
      </c>
      <c r="E73" s="4"/>
      <c r="F73" s="4"/>
      <c r="I73" s="4"/>
      <c r="L73" s="4"/>
      <c r="O73" s="4"/>
      <c r="R73" s="4"/>
      <c r="U73" s="4"/>
    </row>
    <row r="74" spans="1:21" x14ac:dyDescent="0.3">
      <c r="A74" s="51">
        <v>44075</v>
      </c>
      <c r="B74" s="6">
        <f>'Demand Input'!F25</f>
        <v>0</v>
      </c>
      <c r="C74" s="6">
        <f>'Demand Input'!B25</f>
        <v>0</v>
      </c>
      <c r="D74" s="4" t="e">
        <f t="shared" si="3"/>
        <v>#DIV/0!</v>
      </c>
    </row>
    <row r="75" spans="1:21" s="9" customFormat="1" x14ac:dyDescent="0.3">
      <c r="A75" s="51">
        <v>44105</v>
      </c>
      <c r="B75" s="6">
        <f>'Demand Input'!F26</f>
        <v>0</v>
      </c>
      <c r="C75" s="6">
        <f>'Demand Input'!B26</f>
        <v>0</v>
      </c>
      <c r="D75" s="4" t="e">
        <f t="shared" ref="D75:D77" si="4">B75/C75</f>
        <v>#DIV/0!</v>
      </c>
      <c r="E75" s="5"/>
      <c r="F75" s="5"/>
      <c r="I75" s="5"/>
      <c r="L75" s="5"/>
      <c r="O75" s="5"/>
      <c r="R75" s="5"/>
      <c r="U75" s="5"/>
    </row>
    <row r="76" spans="1:21" s="9" customFormat="1" x14ac:dyDescent="0.3">
      <c r="A76" s="51">
        <v>44136</v>
      </c>
      <c r="B76" s="6">
        <f>'Demand Input'!F27</f>
        <v>0</v>
      </c>
      <c r="C76" s="6">
        <f>'Demand Input'!B27</f>
        <v>0</v>
      </c>
      <c r="D76" s="4" t="e">
        <f t="shared" si="4"/>
        <v>#DIV/0!</v>
      </c>
      <c r="E76" s="5"/>
      <c r="F76" s="5"/>
      <c r="I76" s="5"/>
      <c r="L76" s="5"/>
      <c r="O76" s="5"/>
      <c r="R76" s="5"/>
      <c r="U76" s="5"/>
    </row>
    <row r="77" spans="1:21" s="9" customFormat="1" x14ac:dyDescent="0.3">
      <c r="A77" s="51">
        <v>44166</v>
      </c>
      <c r="B77" s="6">
        <f>'Demand Input'!F28</f>
        <v>0</v>
      </c>
      <c r="C77" s="6">
        <f>'Demand Input'!B28</f>
        <v>0</v>
      </c>
      <c r="D77" s="4" t="e">
        <f t="shared" si="4"/>
        <v>#DIV/0!</v>
      </c>
      <c r="E77" s="5"/>
      <c r="F77" s="5"/>
      <c r="I77" s="5"/>
      <c r="L77" s="5"/>
      <c r="O77" s="5"/>
      <c r="R77" s="5"/>
      <c r="U77" s="5"/>
    </row>
    <row r="78" spans="1:21" s="9" customFormat="1" x14ac:dyDescent="0.3">
      <c r="A78" s="51">
        <v>44197</v>
      </c>
      <c r="B78" s="6">
        <f>'Demand Input'!F29</f>
        <v>0</v>
      </c>
      <c r="C78" s="6">
        <f>'Demand Input'!B29</f>
        <v>0</v>
      </c>
      <c r="D78" s="4" t="e">
        <f t="shared" ref="D78" si="5">B78/C78</f>
        <v>#DIV/0!</v>
      </c>
      <c r="E78" s="5"/>
      <c r="F78" s="5"/>
      <c r="I78" s="5"/>
      <c r="L78" s="5"/>
      <c r="O78" s="5"/>
      <c r="R78" s="5"/>
      <c r="U78" s="5"/>
    </row>
    <row r="79" spans="1:21" s="9" customFormat="1" x14ac:dyDescent="0.3">
      <c r="A79" s="51">
        <v>44228</v>
      </c>
      <c r="B79" s="6">
        <f>'Demand Input'!F30</f>
        <v>0</v>
      </c>
      <c r="C79" s="6">
        <f>'Demand Input'!B30</f>
        <v>0</v>
      </c>
      <c r="D79" s="4" t="e">
        <f t="shared" ref="D79" si="6">B79/C79</f>
        <v>#DIV/0!</v>
      </c>
      <c r="E79" s="5"/>
      <c r="F79" s="5"/>
      <c r="I79" s="5"/>
      <c r="L79" s="5"/>
      <c r="O79" s="5"/>
      <c r="R79" s="5"/>
      <c r="U79" s="5"/>
    </row>
    <row r="81" spans="1:21" x14ac:dyDescent="0.3">
      <c r="A81" s="7" t="str">
        <f>"Non-Residential Demand ("&amp;'Demand Input'!$C$9&amp;")"</f>
        <v>Non-Residential Demand (Kgal)</v>
      </c>
    </row>
    <row r="82" spans="1:21" x14ac:dyDescent="0.3">
      <c r="A82" s="2" t="s">
        <v>2</v>
      </c>
      <c r="B82" s="3" t="s">
        <v>0</v>
      </c>
      <c r="C82" s="3" t="s">
        <v>1</v>
      </c>
    </row>
    <row r="83" spans="1:21" x14ac:dyDescent="0.3">
      <c r="A83" s="51">
        <v>43862</v>
      </c>
      <c r="B83" s="6">
        <f>'Demand Input'!G18</f>
        <v>0</v>
      </c>
      <c r="C83" s="6">
        <f>'Demand Input'!C18</f>
        <v>0</v>
      </c>
      <c r="D83" s="4" t="e">
        <f>B83/C83</f>
        <v>#DIV/0!</v>
      </c>
      <c r="E83" s="4"/>
      <c r="F83" s="4"/>
      <c r="I83" s="4"/>
      <c r="L83" s="4"/>
      <c r="O83" s="4"/>
      <c r="R83" s="4"/>
      <c r="U83" s="4"/>
    </row>
    <row r="84" spans="1:21" x14ac:dyDescent="0.3">
      <c r="A84" s="51">
        <v>43891</v>
      </c>
      <c r="B84" s="6">
        <f>'Demand Input'!G19</f>
        <v>0</v>
      </c>
      <c r="C84" s="6">
        <f>'Demand Input'!C19</f>
        <v>0</v>
      </c>
      <c r="D84" s="4" t="e">
        <f t="shared" ref="D84:D90" si="7">B84/C84</f>
        <v>#DIV/0!</v>
      </c>
      <c r="E84" s="4"/>
      <c r="F84" s="4"/>
      <c r="I84" s="4"/>
      <c r="L84" s="4"/>
      <c r="O84" s="4"/>
      <c r="R84" s="4"/>
      <c r="U84" s="4"/>
    </row>
    <row r="85" spans="1:21" x14ac:dyDescent="0.3">
      <c r="A85" s="51">
        <v>43922</v>
      </c>
      <c r="B85" s="6">
        <f>'Demand Input'!G20</f>
        <v>0</v>
      </c>
      <c r="C85" s="6">
        <f>'Demand Input'!C20</f>
        <v>0</v>
      </c>
      <c r="D85" s="4" t="e">
        <f t="shared" si="7"/>
        <v>#DIV/0!</v>
      </c>
      <c r="E85" s="4"/>
      <c r="F85" s="4"/>
      <c r="I85" s="4"/>
      <c r="L85" s="4"/>
      <c r="O85" s="4"/>
      <c r="R85" s="4"/>
      <c r="U85" s="4"/>
    </row>
    <row r="86" spans="1:21" x14ac:dyDescent="0.3">
      <c r="A86" s="51">
        <v>43952</v>
      </c>
      <c r="B86" s="6">
        <f>'Demand Input'!G21</f>
        <v>0</v>
      </c>
      <c r="C86" s="6">
        <f>'Demand Input'!C21</f>
        <v>0</v>
      </c>
      <c r="D86" s="4" t="e">
        <f t="shared" si="7"/>
        <v>#DIV/0!</v>
      </c>
      <c r="E86" s="4"/>
      <c r="F86" s="4"/>
      <c r="I86" s="4"/>
      <c r="L86" s="4"/>
      <c r="O86" s="4"/>
      <c r="R86" s="4"/>
      <c r="U86" s="4"/>
    </row>
    <row r="87" spans="1:21" x14ac:dyDescent="0.3">
      <c r="A87" s="51">
        <v>43983</v>
      </c>
      <c r="B87" s="6">
        <f>'Demand Input'!G22</f>
        <v>0</v>
      </c>
      <c r="C87" s="6">
        <f>'Demand Input'!C22</f>
        <v>0</v>
      </c>
      <c r="D87" s="4" t="e">
        <f t="shared" si="7"/>
        <v>#DIV/0!</v>
      </c>
      <c r="E87" s="4"/>
      <c r="F87" s="4"/>
      <c r="I87" s="4"/>
      <c r="L87" s="4"/>
      <c r="O87" s="4"/>
      <c r="R87" s="4"/>
      <c r="U87" s="4"/>
    </row>
    <row r="88" spans="1:21" x14ac:dyDescent="0.3">
      <c r="A88" s="51">
        <v>44013</v>
      </c>
      <c r="B88" s="6">
        <f>'Demand Input'!G23</f>
        <v>0</v>
      </c>
      <c r="C88" s="6">
        <f>'Demand Input'!C23</f>
        <v>0</v>
      </c>
      <c r="D88" s="4" t="e">
        <f t="shared" si="7"/>
        <v>#DIV/0!</v>
      </c>
      <c r="E88" s="4"/>
      <c r="F88" s="4"/>
      <c r="I88" s="4"/>
      <c r="L88" s="4"/>
      <c r="O88" s="4"/>
      <c r="R88" s="4"/>
      <c r="U88" s="4"/>
    </row>
    <row r="89" spans="1:21" x14ac:dyDescent="0.3">
      <c r="A89" s="51">
        <v>44044</v>
      </c>
      <c r="B89" s="6">
        <f>'Demand Input'!G24</f>
        <v>0</v>
      </c>
      <c r="C89" s="6">
        <f>'Demand Input'!C24</f>
        <v>0</v>
      </c>
      <c r="D89" s="4" t="e">
        <f t="shared" si="7"/>
        <v>#DIV/0!</v>
      </c>
      <c r="E89" s="4"/>
      <c r="F89" s="4"/>
      <c r="I89" s="4"/>
      <c r="L89" s="4"/>
      <c r="O89" s="4"/>
      <c r="R89" s="4"/>
      <c r="U89" s="4"/>
    </row>
    <row r="90" spans="1:21" x14ac:dyDescent="0.3">
      <c r="A90" s="51">
        <v>44075</v>
      </c>
      <c r="B90" s="6">
        <f>'Demand Input'!G25</f>
        <v>0</v>
      </c>
      <c r="C90" s="6">
        <f>'Demand Input'!C25</f>
        <v>0</v>
      </c>
      <c r="D90" s="4" t="e">
        <f t="shared" si="7"/>
        <v>#DIV/0!</v>
      </c>
    </row>
    <row r="91" spans="1:21" s="9" customFormat="1" x14ac:dyDescent="0.3">
      <c r="A91" s="51">
        <v>44105</v>
      </c>
      <c r="B91" s="6">
        <f>'Demand Input'!G26</f>
        <v>0</v>
      </c>
      <c r="C91" s="6">
        <f>'Demand Input'!C26</f>
        <v>0</v>
      </c>
      <c r="D91" s="4" t="e">
        <f t="shared" ref="D91:D93" si="8">B91/C91</f>
        <v>#DIV/0!</v>
      </c>
      <c r="E91" s="5"/>
      <c r="F91" s="5"/>
      <c r="I91" s="5"/>
      <c r="L91" s="5"/>
      <c r="O91" s="5"/>
      <c r="R91" s="5"/>
      <c r="U91" s="5"/>
    </row>
    <row r="92" spans="1:21" s="9" customFormat="1" x14ac:dyDescent="0.3">
      <c r="A92" s="51">
        <v>44136</v>
      </c>
      <c r="B92" s="6">
        <f>'Demand Input'!G27</f>
        <v>0</v>
      </c>
      <c r="C92" s="6">
        <f>'Demand Input'!C27</f>
        <v>0</v>
      </c>
      <c r="D92" s="4" t="e">
        <f t="shared" si="8"/>
        <v>#DIV/0!</v>
      </c>
      <c r="E92" s="5"/>
      <c r="F92" s="5"/>
      <c r="I92" s="5"/>
      <c r="L92" s="5"/>
      <c r="O92" s="5"/>
      <c r="R92" s="5"/>
      <c r="U92" s="5"/>
    </row>
    <row r="93" spans="1:21" s="9" customFormat="1" x14ac:dyDescent="0.3">
      <c r="A93" s="51">
        <v>44166</v>
      </c>
      <c r="B93" s="6">
        <f>'Demand Input'!G28</f>
        <v>0</v>
      </c>
      <c r="C93" s="6">
        <f>'Demand Input'!C28</f>
        <v>0</v>
      </c>
      <c r="D93" s="4" t="e">
        <f t="shared" si="8"/>
        <v>#DIV/0!</v>
      </c>
      <c r="E93" s="5"/>
      <c r="F93" s="5"/>
      <c r="I93" s="5"/>
      <c r="L93" s="5"/>
      <c r="O93" s="5"/>
      <c r="R93" s="5"/>
      <c r="U93" s="5"/>
    </row>
    <row r="94" spans="1:21" s="9" customFormat="1" x14ac:dyDescent="0.3">
      <c r="A94" s="51">
        <v>44197</v>
      </c>
      <c r="B94" s="6">
        <f>'Demand Input'!G29</f>
        <v>0</v>
      </c>
      <c r="C94" s="6">
        <f>'Demand Input'!C29</f>
        <v>0</v>
      </c>
      <c r="D94" s="4" t="e">
        <f t="shared" ref="D94" si="9">B94/C94</f>
        <v>#DIV/0!</v>
      </c>
      <c r="E94" s="5"/>
      <c r="F94" s="5"/>
      <c r="I94" s="5"/>
      <c r="L94" s="5"/>
      <c r="O94" s="5"/>
      <c r="R94" s="5"/>
      <c r="U94" s="5"/>
    </row>
    <row r="95" spans="1:21" x14ac:dyDescent="0.3">
      <c r="A95" s="51">
        <v>44228</v>
      </c>
      <c r="B95" s="6">
        <f>'Demand Input'!G30</f>
        <v>0</v>
      </c>
      <c r="C95" s="6">
        <f>'Demand Input'!C30</f>
        <v>0</v>
      </c>
      <c r="D95" s="4" t="e">
        <f t="shared" ref="D95" si="10">B95/C95</f>
        <v>#DIV/0!</v>
      </c>
    </row>
    <row r="96" spans="1:21" s="9" customFormat="1" x14ac:dyDescent="0.3">
      <c r="A96" s="1"/>
      <c r="B96" s="6"/>
      <c r="C96" s="6"/>
      <c r="D96" s="4"/>
    </row>
    <row r="97" spans="1:21" x14ac:dyDescent="0.3">
      <c r="A97" s="7" t="str">
        <f>"Wholesale Demand ("&amp;'Demand Input'!$C$9&amp;")"</f>
        <v>Wholesale Demand (Kgal)</v>
      </c>
    </row>
    <row r="98" spans="1:21" x14ac:dyDescent="0.3">
      <c r="A98" s="2" t="s">
        <v>2</v>
      </c>
      <c r="B98" s="3" t="s">
        <v>0</v>
      </c>
      <c r="C98" s="3" t="s">
        <v>1</v>
      </c>
    </row>
    <row r="99" spans="1:21" x14ac:dyDescent="0.3">
      <c r="A99" s="51">
        <v>43862</v>
      </c>
      <c r="B99" s="6">
        <f>'Demand Input'!H18</f>
        <v>0</v>
      </c>
      <c r="C99" s="6">
        <f>'Demand Input'!D18</f>
        <v>0</v>
      </c>
      <c r="D99" s="4" t="e">
        <f>B99/C99</f>
        <v>#DIV/0!</v>
      </c>
      <c r="E99" s="4"/>
      <c r="F99" s="4"/>
      <c r="I99" s="4"/>
      <c r="L99" s="4"/>
      <c r="O99" s="4"/>
      <c r="R99" s="4"/>
      <c r="U99" s="4"/>
    </row>
    <row r="100" spans="1:21" x14ac:dyDescent="0.3">
      <c r="A100" s="51">
        <v>43891</v>
      </c>
      <c r="B100" s="6">
        <f>'Demand Input'!H19</f>
        <v>0</v>
      </c>
      <c r="C100" s="6">
        <f>'Demand Input'!D19</f>
        <v>0</v>
      </c>
      <c r="D100" s="4" t="e">
        <f t="shared" ref="D100:D106" si="11">B100/C100</f>
        <v>#DIV/0!</v>
      </c>
      <c r="E100" s="4"/>
      <c r="F100" s="4"/>
      <c r="I100" s="4"/>
      <c r="L100" s="4"/>
      <c r="O100" s="4"/>
      <c r="R100" s="4"/>
      <c r="U100" s="4"/>
    </row>
    <row r="101" spans="1:21" x14ac:dyDescent="0.3">
      <c r="A101" s="51">
        <v>43922</v>
      </c>
      <c r="B101" s="6">
        <f>'Demand Input'!H20</f>
        <v>0</v>
      </c>
      <c r="C101" s="6">
        <f>'Demand Input'!D20</f>
        <v>0</v>
      </c>
      <c r="D101" s="4" t="e">
        <f t="shared" si="11"/>
        <v>#DIV/0!</v>
      </c>
      <c r="E101" s="4"/>
      <c r="F101" s="4"/>
      <c r="I101" s="4"/>
      <c r="L101" s="4"/>
      <c r="O101" s="4"/>
      <c r="R101" s="4"/>
      <c r="U101" s="4"/>
    </row>
    <row r="102" spans="1:21" x14ac:dyDescent="0.3">
      <c r="A102" s="51">
        <v>43952</v>
      </c>
      <c r="B102" s="6">
        <f>'Demand Input'!H21</f>
        <v>0</v>
      </c>
      <c r="C102" s="6">
        <f>'Demand Input'!D21</f>
        <v>0</v>
      </c>
      <c r="D102" s="4" t="e">
        <f t="shared" si="11"/>
        <v>#DIV/0!</v>
      </c>
      <c r="E102" s="4"/>
      <c r="F102" s="4"/>
      <c r="I102" s="4"/>
      <c r="L102" s="4"/>
      <c r="O102" s="4"/>
      <c r="R102" s="4"/>
      <c r="U102" s="4"/>
    </row>
    <row r="103" spans="1:21" x14ac:dyDescent="0.3">
      <c r="A103" s="51">
        <v>43983</v>
      </c>
      <c r="B103" s="6">
        <f>'Demand Input'!H22</f>
        <v>0</v>
      </c>
      <c r="C103" s="6">
        <f>'Demand Input'!D22</f>
        <v>0</v>
      </c>
      <c r="D103" s="4" t="e">
        <f t="shared" si="11"/>
        <v>#DIV/0!</v>
      </c>
      <c r="E103" s="4"/>
      <c r="F103" s="4"/>
      <c r="I103" s="4"/>
      <c r="L103" s="4"/>
      <c r="O103" s="4"/>
      <c r="R103" s="4"/>
      <c r="U103" s="4"/>
    </row>
    <row r="104" spans="1:21" x14ac:dyDescent="0.3">
      <c r="A104" s="51">
        <v>44013</v>
      </c>
      <c r="B104" s="6">
        <f>'Demand Input'!H23</f>
        <v>0</v>
      </c>
      <c r="C104" s="6">
        <f>'Demand Input'!D23</f>
        <v>0</v>
      </c>
      <c r="D104" s="4" t="e">
        <f t="shared" si="11"/>
        <v>#DIV/0!</v>
      </c>
      <c r="E104" s="4"/>
      <c r="F104" s="4"/>
      <c r="I104" s="4"/>
      <c r="L104" s="4"/>
      <c r="O104" s="4"/>
      <c r="R104" s="4"/>
      <c r="U104" s="4"/>
    </row>
    <row r="105" spans="1:21" x14ac:dyDescent="0.3">
      <c r="A105" s="51">
        <v>44044</v>
      </c>
      <c r="B105" s="6">
        <f>'Demand Input'!H24</f>
        <v>0</v>
      </c>
      <c r="C105" s="6">
        <f>'Demand Input'!D24</f>
        <v>0</v>
      </c>
      <c r="D105" s="4" t="e">
        <f t="shared" si="11"/>
        <v>#DIV/0!</v>
      </c>
      <c r="E105" s="4"/>
      <c r="F105" s="4"/>
      <c r="I105" s="4"/>
      <c r="L105" s="4"/>
      <c r="O105" s="4"/>
      <c r="R105" s="4"/>
      <c r="U105" s="4"/>
    </row>
    <row r="106" spans="1:21" x14ac:dyDescent="0.3">
      <c r="A106" s="51">
        <v>44075</v>
      </c>
      <c r="B106" s="6">
        <f>'Demand Input'!H25</f>
        <v>0</v>
      </c>
      <c r="C106" s="6">
        <f>'Demand Input'!D25</f>
        <v>0</v>
      </c>
      <c r="D106" s="4" t="e">
        <f t="shared" si="11"/>
        <v>#DIV/0!</v>
      </c>
    </row>
    <row r="107" spans="1:21" s="9" customFormat="1" x14ac:dyDescent="0.3">
      <c r="A107" s="51">
        <v>44105</v>
      </c>
      <c r="B107" s="6">
        <f>'Demand Input'!H26</f>
        <v>0</v>
      </c>
      <c r="C107" s="6">
        <f>'Demand Input'!D26</f>
        <v>0</v>
      </c>
      <c r="D107" s="4" t="e">
        <f t="shared" ref="D107:D109" si="12">B107/C107</f>
        <v>#DIV/0!</v>
      </c>
      <c r="E107" s="5"/>
      <c r="F107" s="5"/>
      <c r="I107" s="5"/>
      <c r="L107" s="5"/>
      <c r="O107" s="5"/>
      <c r="R107" s="5"/>
      <c r="U107" s="5"/>
    </row>
    <row r="108" spans="1:21" s="9" customFormat="1" x14ac:dyDescent="0.3">
      <c r="A108" s="51">
        <v>44136</v>
      </c>
      <c r="B108" s="6">
        <f>'Demand Input'!H27</f>
        <v>0</v>
      </c>
      <c r="C108" s="6">
        <f>'Demand Input'!D27</f>
        <v>0</v>
      </c>
      <c r="D108" s="4" t="e">
        <f t="shared" si="12"/>
        <v>#DIV/0!</v>
      </c>
      <c r="E108" s="5"/>
      <c r="F108" s="5"/>
      <c r="I108" s="5"/>
      <c r="L108" s="5"/>
      <c r="O108" s="5"/>
      <c r="R108" s="5"/>
      <c r="U108" s="5"/>
    </row>
    <row r="109" spans="1:21" s="9" customFormat="1" x14ac:dyDescent="0.3">
      <c r="A109" s="51">
        <v>44166</v>
      </c>
      <c r="B109" s="6">
        <f>'Demand Input'!H28</f>
        <v>0</v>
      </c>
      <c r="C109" s="6">
        <f>'Demand Input'!D28</f>
        <v>0</v>
      </c>
      <c r="D109" s="4" t="e">
        <f t="shared" si="12"/>
        <v>#DIV/0!</v>
      </c>
      <c r="E109" s="5"/>
      <c r="F109" s="5"/>
      <c r="I109" s="5"/>
      <c r="L109" s="5"/>
      <c r="O109" s="5"/>
      <c r="R109" s="5"/>
      <c r="U109" s="5"/>
    </row>
    <row r="110" spans="1:21" x14ac:dyDescent="0.3">
      <c r="A110" s="51">
        <v>44197</v>
      </c>
      <c r="B110" s="6">
        <f>'Demand Input'!H29</f>
        <v>0</v>
      </c>
      <c r="C110" s="6">
        <f>'Demand Input'!D29</f>
        <v>0</v>
      </c>
      <c r="D110" s="4" t="e">
        <f t="shared" ref="D110" si="13">B110/C110</f>
        <v>#DIV/0!</v>
      </c>
    </row>
    <row r="111" spans="1:21" x14ac:dyDescent="0.3">
      <c r="A111" s="51">
        <v>44228</v>
      </c>
    </row>
  </sheetData>
  <mergeCells count="27">
    <mergeCell ref="A47:E47"/>
    <mergeCell ref="V33:W33"/>
    <mergeCell ref="D33:E33"/>
    <mergeCell ref="G33:H33"/>
    <mergeCell ref="J33:K33"/>
    <mergeCell ref="M33:N33"/>
    <mergeCell ref="V28:W28"/>
    <mergeCell ref="AH28:AI28"/>
    <mergeCell ref="AH33:AI33"/>
    <mergeCell ref="Y28:Z28"/>
    <mergeCell ref="Y33:Z33"/>
    <mergeCell ref="AJ28:AK28"/>
    <mergeCell ref="AJ33:AK33"/>
    <mergeCell ref="B2:AI2"/>
    <mergeCell ref="B1:AI1"/>
    <mergeCell ref="AB28:AC28"/>
    <mergeCell ref="AB33:AC33"/>
    <mergeCell ref="P33:Q33"/>
    <mergeCell ref="S33:T33"/>
    <mergeCell ref="D28:E28"/>
    <mergeCell ref="G28:H28"/>
    <mergeCell ref="J28:K28"/>
    <mergeCell ref="M28:N28"/>
    <mergeCell ref="P28:Q28"/>
    <mergeCell ref="AE28:AF28"/>
    <mergeCell ref="AE33:AF33"/>
    <mergeCell ref="S28:T28"/>
  </mergeCells>
  <phoneticPr fontId="19" type="noConversion"/>
  <pageMargins left="0.25" right="0.25" top="0.75" bottom="0.75" header="0.3" footer="0.3"/>
  <pageSetup scale="4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307"/>
  <sheetViews>
    <sheetView showGridLines="0" view="pageBreakPreview" topLeftCell="A19" zoomScale="60" zoomScaleNormal="100" workbookViewId="0">
      <selection activeCell="F59" sqref="F59"/>
    </sheetView>
  </sheetViews>
  <sheetFormatPr defaultColWidth="9.109375" defaultRowHeight="14.4" x14ac:dyDescent="0.3"/>
  <cols>
    <col min="1" max="1" width="11.88671875" style="8" customWidth="1"/>
    <col min="2" max="2" width="26.88671875" style="8" customWidth="1"/>
    <col min="3" max="4" width="18.33203125" style="8" customWidth="1"/>
    <col min="5" max="5" width="1.88671875" style="8" customWidth="1"/>
    <col min="6" max="8" width="18.33203125" style="8" customWidth="1"/>
    <col min="9" max="16" width="9.109375" style="8"/>
    <col min="17" max="17" width="11.88671875" style="8" bestFit="1" customWidth="1"/>
    <col min="18" max="18" width="14.33203125" style="8" bestFit="1" customWidth="1"/>
    <col min="19" max="16384" width="9.109375" style="8"/>
  </cols>
  <sheetData>
    <row r="1" spans="1:71" ht="15" customHeight="1" x14ac:dyDescent="0.3">
      <c r="A1" s="63" t="s">
        <v>14</v>
      </c>
      <c r="B1" s="64"/>
      <c r="C1" s="64"/>
      <c r="D1" s="64"/>
      <c r="E1" s="64"/>
      <c r="F1" s="64"/>
      <c r="G1" s="64"/>
      <c r="H1" s="64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</row>
    <row r="2" spans="1:71" ht="15" customHeight="1" x14ac:dyDescent="0.3">
      <c r="A2" s="64"/>
      <c r="B2" s="64"/>
      <c r="C2" s="64"/>
      <c r="D2" s="64"/>
      <c r="E2" s="64"/>
      <c r="F2" s="64"/>
      <c r="G2" s="64"/>
      <c r="H2" s="64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1:71" ht="15" customHeight="1" x14ac:dyDescent="0.3">
      <c r="A3" s="64"/>
      <c r="B3" s="64"/>
      <c r="C3" s="64"/>
      <c r="D3" s="64"/>
      <c r="E3" s="64"/>
      <c r="F3" s="64"/>
      <c r="G3" s="64"/>
      <c r="H3" s="64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1:71" ht="15" customHeight="1" x14ac:dyDescent="0.3">
      <c r="A4" s="64"/>
      <c r="B4" s="64"/>
      <c r="C4" s="64"/>
      <c r="D4" s="64"/>
      <c r="E4" s="64"/>
      <c r="F4" s="64"/>
      <c r="G4" s="64"/>
      <c r="H4" s="64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1:71" ht="15" customHeight="1" x14ac:dyDescent="0.3">
      <c r="A5" s="68" t="str">
        <f>C8</f>
        <v>Woonsocket Water Division</v>
      </c>
      <c r="B5" s="68"/>
      <c r="C5" s="68"/>
      <c r="D5" s="68"/>
      <c r="E5" s="68"/>
      <c r="F5" s="68"/>
      <c r="G5" s="68"/>
      <c r="H5" s="68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1:71" ht="15" customHeight="1" x14ac:dyDescent="0.3">
      <c r="A6" s="68"/>
      <c r="B6" s="68"/>
      <c r="C6" s="68"/>
      <c r="D6" s="68"/>
      <c r="E6" s="68"/>
      <c r="F6" s="68"/>
      <c r="G6" s="68"/>
      <c r="H6" s="68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</row>
    <row r="7" spans="1:71" ht="25.8" x14ac:dyDescent="0.5">
      <c r="A7" s="69" t="s">
        <v>42</v>
      </c>
      <c r="B7" s="69"/>
      <c r="C7" s="69"/>
      <c r="D7" s="69"/>
      <c r="E7" s="69"/>
      <c r="F7" s="69"/>
      <c r="G7" s="69"/>
      <c r="H7" s="69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</row>
    <row r="8" spans="1:71" x14ac:dyDescent="0.3">
      <c r="A8" s="32"/>
      <c r="B8" s="33" t="s">
        <v>12</v>
      </c>
      <c r="C8" s="66" t="s">
        <v>48</v>
      </c>
      <c r="D8" s="66"/>
      <c r="E8" s="32"/>
      <c r="F8" s="32"/>
      <c r="G8" s="32"/>
      <c r="H8" s="32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</row>
    <row r="9" spans="1:71" x14ac:dyDescent="0.3">
      <c r="A9" s="32"/>
      <c r="B9" s="33" t="s">
        <v>8</v>
      </c>
      <c r="C9" s="66" t="s">
        <v>37</v>
      </c>
      <c r="D9" s="66"/>
      <c r="E9" s="32"/>
      <c r="F9" s="32"/>
      <c r="G9" s="32"/>
      <c r="H9" s="32"/>
      <c r="I9" s="30"/>
      <c r="J9" s="30"/>
      <c r="K9" s="30"/>
      <c r="L9" s="30"/>
      <c r="M9" s="31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</row>
    <row r="10" spans="1:71" x14ac:dyDescent="0.3">
      <c r="A10" s="32"/>
      <c r="B10" s="33" t="s">
        <v>40</v>
      </c>
      <c r="C10" s="66" t="s">
        <v>36</v>
      </c>
      <c r="D10" s="66"/>
      <c r="E10" s="32"/>
      <c r="F10" s="32"/>
      <c r="G10" s="32"/>
      <c r="H10" s="32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</row>
    <row r="11" spans="1:71" ht="6.75" customHeight="1" x14ac:dyDescent="0.3">
      <c r="A11" s="32"/>
      <c r="B11" s="32"/>
      <c r="C11" s="32"/>
      <c r="D11" s="32"/>
      <c r="E11" s="32"/>
      <c r="F11" s="32"/>
      <c r="G11" s="32"/>
      <c r="H11" s="32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</row>
    <row r="12" spans="1:71" ht="2.25" customHeight="1" x14ac:dyDescent="0.3">
      <c r="A12" s="34"/>
      <c r="B12" s="62"/>
      <c r="C12" s="62"/>
      <c r="D12" s="62"/>
      <c r="E12" s="62"/>
      <c r="F12" s="62"/>
      <c r="G12" s="62"/>
      <c r="H12" s="62"/>
      <c r="I12" s="28"/>
      <c r="J12" s="28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</row>
    <row r="13" spans="1:71" ht="6.75" customHeight="1" x14ac:dyDescent="0.3">
      <c r="A13" s="32"/>
      <c r="B13" s="32"/>
      <c r="C13" s="32"/>
      <c r="D13" s="32"/>
      <c r="E13" s="32"/>
      <c r="F13" s="32"/>
      <c r="G13" s="32"/>
      <c r="H13" s="32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</row>
    <row r="14" spans="1:71" ht="23.4" x14ac:dyDescent="0.45">
      <c r="A14" s="35"/>
      <c r="B14" s="65" t="str">
        <f>"Input Customer Demand ("&amp;C9&amp;")"</f>
        <v>Input Customer Demand (Kgal)</v>
      </c>
      <c r="C14" s="65"/>
      <c r="D14" s="65"/>
      <c r="E14" s="65"/>
      <c r="F14" s="65"/>
      <c r="G14" s="65"/>
      <c r="H14" s="65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</row>
    <row r="15" spans="1:71" x14ac:dyDescent="0.3">
      <c r="A15" s="35"/>
      <c r="B15" s="60" t="s">
        <v>9</v>
      </c>
      <c r="C15" s="60"/>
      <c r="D15" s="60"/>
      <c r="E15" s="60"/>
      <c r="F15" s="60"/>
      <c r="G15" s="60"/>
      <c r="H15" s="6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</row>
    <row r="16" spans="1:71" x14ac:dyDescent="0.3">
      <c r="A16" s="34"/>
      <c r="B16" s="67" t="s">
        <v>11</v>
      </c>
      <c r="C16" s="67"/>
      <c r="D16" s="67"/>
      <c r="E16" s="34"/>
      <c r="F16" s="67" t="s">
        <v>10</v>
      </c>
      <c r="G16" s="67"/>
      <c r="H16" s="67"/>
      <c r="I16" s="28"/>
      <c r="J16" s="28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</row>
    <row r="17" spans="1:71" x14ac:dyDescent="0.3">
      <c r="A17" s="36" t="s">
        <v>2</v>
      </c>
      <c r="B17" s="18" t="s">
        <v>3</v>
      </c>
      <c r="C17" s="18" t="s">
        <v>4</v>
      </c>
      <c r="D17" s="18" t="s">
        <v>5</v>
      </c>
      <c r="E17" s="17"/>
      <c r="F17" s="18" t="s">
        <v>3</v>
      </c>
      <c r="G17" s="18" t="s">
        <v>4</v>
      </c>
      <c r="H17" s="18" t="s">
        <v>5</v>
      </c>
      <c r="I17" s="28"/>
      <c r="J17" s="28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</row>
    <row r="18" spans="1:71" x14ac:dyDescent="0.3">
      <c r="A18" s="51">
        <v>43862</v>
      </c>
      <c r="B18" s="21"/>
      <c r="C18" s="21"/>
      <c r="D18" s="21"/>
      <c r="E18" s="22"/>
      <c r="F18" s="21"/>
      <c r="G18" s="21"/>
      <c r="H18" s="21"/>
      <c r="I18" s="28"/>
      <c r="J18" s="28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</row>
    <row r="19" spans="1:71" x14ac:dyDescent="0.3">
      <c r="A19" s="51">
        <v>43891</v>
      </c>
      <c r="B19" s="21"/>
      <c r="C19" s="21"/>
      <c r="D19" s="21"/>
      <c r="E19" s="22"/>
      <c r="F19" s="21"/>
      <c r="G19" s="21"/>
      <c r="H19" s="21"/>
      <c r="I19" s="28"/>
      <c r="J19" s="28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</row>
    <row r="20" spans="1:71" x14ac:dyDescent="0.3">
      <c r="A20" s="51">
        <v>43922</v>
      </c>
      <c r="B20" s="21"/>
      <c r="C20" s="21"/>
      <c r="D20" s="21"/>
      <c r="E20" s="22"/>
      <c r="F20" s="21"/>
      <c r="G20" s="21"/>
      <c r="H20" s="21"/>
      <c r="I20" s="28"/>
      <c r="J20" s="28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</row>
    <row r="21" spans="1:71" x14ac:dyDescent="0.3">
      <c r="A21" s="51">
        <v>43952</v>
      </c>
      <c r="B21" s="21"/>
      <c r="C21" s="21"/>
      <c r="D21" s="21"/>
      <c r="E21" s="22"/>
      <c r="F21" s="21"/>
      <c r="G21" s="21"/>
      <c r="H21" s="21"/>
      <c r="I21" s="28"/>
      <c r="J21" s="28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</row>
    <row r="22" spans="1:71" x14ac:dyDescent="0.3">
      <c r="A22" s="51">
        <v>43983</v>
      </c>
      <c r="B22" s="21"/>
      <c r="C22" s="21"/>
      <c r="D22" s="21"/>
      <c r="E22" s="22"/>
      <c r="F22" s="21"/>
      <c r="G22" s="21"/>
      <c r="H22" s="21"/>
      <c r="I22" s="28"/>
      <c r="J22" s="28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</row>
    <row r="23" spans="1:71" x14ac:dyDescent="0.3">
      <c r="A23" s="51">
        <v>44013</v>
      </c>
      <c r="B23" s="21"/>
      <c r="C23" s="21"/>
      <c r="D23" s="21"/>
      <c r="E23" s="22"/>
      <c r="F23" s="21"/>
      <c r="G23" s="21"/>
      <c r="H23" s="21"/>
      <c r="I23" s="28"/>
      <c r="J23" s="28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</row>
    <row r="24" spans="1:71" x14ac:dyDescent="0.3">
      <c r="A24" s="51">
        <v>44044</v>
      </c>
      <c r="B24" s="21"/>
      <c r="C24" s="21"/>
      <c r="D24" s="21"/>
      <c r="E24" s="22"/>
      <c r="F24" s="21"/>
      <c r="G24" s="21"/>
      <c r="H24" s="21"/>
      <c r="I24" s="28"/>
      <c r="J24" s="28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</row>
    <row r="25" spans="1:71" x14ac:dyDescent="0.3">
      <c r="A25" s="51">
        <v>44075</v>
      </c>
      <c r="B25" s="21"/>
      <c r="C25" s="21"/>
      <c r="D25" s="21"/>
      <c r="E25" s="22"/>
      <c r="F25" s="21"/>
      <c r="G25" s="21"/>
      <c r="H25" s="21"/>
      <c r="I25" s="28"/>
      <c r="J25" s="28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</row>
    <row r="26" spans="1:71" x14ac:dyDescent="0.3">
      <c r="A26" s="51">
        <v>44105</v>
      </c>
      <c r="B26" s="21"/>
      <c r="C26" s="21"/>
      <c r="D26" s="21"/>
      <c r="E26" s="22"/>
      <c r="F26" s="21"/>
      <c r="G26" s="21"/>
      <c r="H26" s="21"/>
      <c r="I26" s="28"/>
      <c r="J26" s="28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</row>
    <row r="27" spans="1:71" x14ac:dyDescent="0.3">
      <c r="A27" s="51">
        <v>44136</v>
      </c>
      <c r="B27" s="21"/>
      <c r="C27" s="21"/>
      <c r="D27" s="21"/>
      <c r="E27" s="22"/>
      <c r="F27" s="21"/>
      <c r="G27" s="21"/>
      <c r="H27" s="21"/>
      <c r="I27" s="28"/>
      <c r="J27" s="28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</row>
    <row r="28" spans="1:71" x14ac:dyDescent="0.3">
      <c r="A28" s="51">
        <v>44166</v>
      </c>
      <c r="B28" s="21"/>
      <c r="C28" s="21"/>
      <c r="D28" s="21"/>
      <c r="E28" s="22"/>
      <c r="F28" s="21"/>
      <c r="G28" s="21"/>
      <c r="H28" s="21"/>
      <c r="I28" s="28"/>
      <c r="J28" s="28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</row>
    <row r="29" spans="1:71" x14ac:dyDescent="0.3">
      <c r="A29" s="51">
        <v>44197</v>
      </c>
      <c r="B29" s="21"/>
      <c r="C29" s="21"/>
      <c r="D29" s="21"/>
      <c r="E29" s="22"/>
      <c r="F29" s="21"/>
      <c r="G29" s="21"/>
      <c r="H29" s="21"/>
      <c r="I29" s="28"/>
      <c r="J29" s="28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</row>
    <row r="30" spans="1:71" x14ac:dyDescent="0.3">
      <c r="A30" s="51">
        <v>44228</v>
      </c>
      <c r="B30" s="21"/>
      <c r="C30" s="21"/>
      <c r="D30" s="21"/>
      <c r="E30" s="22"/>
      <c r="F30" s="21"/>
      <c r="G30" s="21"/>
      <c r="H30" s="21"/>
      <c r="I30" s="28"/>
      <c r="J30" s="28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</row>
    <row r="31" spans="1:71" x14ac:dyDescent="0.3">
      <c r="A31" s="51">
        <v>44256</v>
      </c>
      <c r="B31" s="21"/>
      <c r="C31" s="21"/>
      <c r="D31" s="21"/>
      <c r="E31" s="22"/>
      <c r="F31" s="21"/>
      <c r="G31" s="21"/>
      <c r="H31" s="21"/>
      <c r="I31" s="28"/>
      <c r="J31" s="28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</row>
    <row r="32" spans="1:71" x14ac:dyDescent="0.3">
      <c r="A32" s="51">
        <v>44287</v>
      </c>
      <c r="B32" s="21"/>
      <c r="C32" s="21"/>
      <c r="D32" s="21"/>
      <c r="E32" s="22"/>
      <c r="F32" s="21"/>
      <c r="G32" s="21"/>
      <c r="H32" s="21"/>
      <c r="I32" s="28"/>
      <c r="J32" s="28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</row>
    <row r="33" spans="1:71" ht="6.75" customHeight="1" x14ac:dyDescent="0.3">
      <c r="A33" s="32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</row>
    <row r="34" spans="1:71" ht="2.25" customHeight="1" x14ac:dyDescent="0.3">
      <c r="A34" s="34"/>
      <c r="B34" s="61"/>
      <c r="C34" s="61"/>
      <c r="D34" s="61"/>
      <c r="E34" s="61"/>
      <c r="F34" s="61"/>
      <c r="G34" s="61"/>
      <c r="H34" s="61"/>
      <c r="I34" s="28"/>
      <c r="J34" s="28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</row>
    <row r="35" spans="1:71" ht="6.75" customHeight="1" x14ac:dyDescent="0.3">
      <c r="A35" s="32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</row>
    <row r="36" spans="1:71" ht="23.4" x14ac:dyDescent="0.45">
      <c r="A36" s="35"/>
      <c r="B36" s="65" t="str">
        <f>"Input Water Produced ("&amp;C10&amp;")"</f>
        <v>Input Water Produced (MG)</v>
      </c>
      <c r="C36" s="65"/>
      <c r="D36" s="65"/>
      <c r="E36" s="65"/>
      <c r="F36" s="65"/>
      <c r="G36" s="65"/>
      <c r="H36" s="65"/>
      <c r="I36" s="30"/>
      <c r="J36" s="30"/>
      <c r="K36" s="30"/>
      <c r="L36" s="30"/>
      <c r="M36" s="30"/>
      <c r="N36" s="30"/>
      <c r="O36" s="30"/>
      <c r="P36" s="30"/>
      <c r="Q36" s="49">
        <v>208717800</v>
      </c>
      <c r="R36" s="49">
        <v>233341224.62799072</v>
      </c>
      <c r="S36" s="5">
        <v>0.11797472294165003</v>
      </c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</row>
    <row r="37" spans="1:71" x14ac:dyDescent="0.3">
      <c r="A37" s="35"/>
      <c r="B37" s="60" t="s">
        <v>13</v>
      </c>
      <c r="C37" s="60"/>
      <c r="D37" s="60"/>
      <c r="E37" s="60"/>
      <c r="F37" s="60"/>
      <c r="G37" s="60"/>
      <c r="H37" s="6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</row>
    <row r="38" spans="1:71" ht="23.4" x14ac:dyDescent="0.45">
      <c r="A38" s="35"/>
      <c r="B38" s="32"/>
      <c r="C38" s="36" t="s">
        <v>2</v>
      </c>
      <c r="D38" s="37" t="s">
        <v>11</v>
      </c>
      <c r="E38" s="38"/>
      <c r="F38" s="37" t="s">
        <v>10</v>
      </c>
      <c r="G38" s="39"/>
      <c r="H38" s="32"/>
      <c r="I38" s="28"/>
      <c r="J38" s="28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</row>
    <row r="39" spans="1:71" x14ac:dyDescent="0.3">
      <c r="A39" s="35"/>
      <c r="B39" s="32"/>
      <c r="C39" s="51">
        <v>43862</v>
      </c>
      <c r="D39" s="46"/>
      <c r="E39" s="47"/>
      <c r="F39" s="46"/>
      <c r="G39" s="41"/>
      <c r="H39" s="30"/>
      <c r="I39" s="28"/>
      <c r="J39" s="28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</row>
    <row r="40" spans="1:71" x14ac:dyDescent="0.3">
      <c r="A40" s="35"/>
      <c r="B40" s="32"/>
      <c r="C40" s="51">
        <v>43891</v>
      </c>
      <c r="D40" s="46">
        <v>113.435</v>
      </c>
      <c r="E40" s="47"/>
      <c r="F40" s="46">
        <v>103.589</v>
      </c>
      <c r="G40" s="41"/>
      <c r="H40" s="30"/>
      <c r="I40" s="28"/>
      <c r="J40" s="28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</row>
    <row r="41" spans="1:71" x14ac:dyDescent="0.3">
      <c r="A41" s="35"/>
      <c r="B41" s="32"/>
      <c r="C41" s="51">
        <v>43922</v>
      </c>
      <c r="D41" s="46">
        <v>110.378</v>
      </c>
      <c r="E41" s="47"/>
      <c r="F41" s="46">
        <v>102.23399999999999</v>
      </c>
      <c r="G41" s="41"/>
      <c r="H41" s="30"/>
      <c r="I41" s="28"/>
      <c r="J41" s="28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</row>
    <row r="42" spans="1:71" x14ac:dyDescent="0.3">
      <c r="A42" s="35"/>
      <c r="B42" s="32"/>
      <c r="C42" s="51">
        <v>43952</v>
      </c>
      <c r="D42" s="46">
        <v>118.45</v>
      </c>
      <c r="E42" s="47"/>
      <c r="F42" s="46">
        <v>112.97</v>
      </c>
      <c r="G42" s="41"/>
      <c r="H42" s="30"/>
      <c r="I42" s="28"/>
      <c r="J42" s="28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</row>
    <row r="43" spans="1:71" x14ac:dyDescent="0.3">
      <c r="A43" s="35"/>
      <c r="B43" s="32"/>
      <c r="C43" s="51">
        <v>43983</v>
      </c>
      <c r="D43" s="20">
        <v>129.16560000000001</v>
      </c>
      <c r="E43" s="40"/>
      <c r="F43" s="20">
        <v>135.77420000000001</v>
      </c>
      <c r="G43" s="41"/>
      <c r="H43" s="30"/>
      <c r="I43" s="28"/>
      <c r="J43" s="28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</row>
    <row r="44" spans="1:71" x14ac:dyDescent="0.3">
      <c r="A44" s="35"/>
      <c r="B44" s="32"/>
      <c r="C44" s="51">
        <v>44013</v>
      </c>
      <c r="D44" s="20">
        <v>144.40600000000001</v>
      </c>
      <c r="E44" s="40"/>
      <c r="F44" s="20">
        <v>142.69</v>
      </c>
      <c r="G44" s="41"/>
      <c r="H44" s="30"/>
      <c r="I44" s="28"/>
      <c r="J44" s="28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</row>
    <row r="45" spans="1:71" x14ac:dyDescent="0.3">
      <c r="A45" s="35"/>
      <c r="B45" s="32"/>
      <c r="C45" s="51">
        <v>44044</v>
      </c>
      <c r="D45" s="46">
        <v>136.15799999999999</v>
      </c>
      <c r="E45" s="47"/>
      <c r="F45" s="46">
        <v>141.83500000000001</v>
      </c>
      <c r="G45" s="41"/>
      <c r="H45" s="30"/>
      <c r="I45" s="28"/>
      <c r="J45" s="28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</row>
    <row r="46" spans="1:71" x14ac:dyDescent="0.3">
      <c r="A46" s="35"/>
      <c r="B46" s="32"/>
      <c r="C46" s="51">
        <v>44075</v>
      </c>
      <c r="D46" s="46">
        <v>125.367</v>
      </c>
      <c r="E46" s="47"/>
      <c r="F46" s="46">
        <v>126.166</v>
      </c>
      <c r="G46" s="41"/>
      <c r="H46" s="30"/>
      <c r="I46" s="28"/>
      <c r="J46" s="28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</row>
    <row r="47" spans="1:71" x14ac:dyDescent="0.3">
      <c r="A47" s="35"/>
      <c r="B47" s="32"/>
      <c r="C47" s="51">
        <v>44105</v>
      </c>
      <c r="D47" s="46">
        <v>125.83</v>
      </c>
      <c r="E47" s="47"/>
      <c r="F47" s="46">
        <v>123.18</v>
      </c>
      <c r="G47" s="41"/>
      <c r="H47" s="30"/>
      <c r="I47" s="28"/>
      <c r="J47" s="28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</row>
    <row r="48" spans="1:71" x14ac:dyDescent="0.3">
      <c r="A48" s="35"/>
      <c r="B48" s="32"/>
      <c r="C48" s="51">
        <v>44136</v>
      </c>
      <c r="D48" s="46">
        <v>103.57</v>
      </c>
      <c r="E48" s="47"/>
      <c r="F48" s="46">
        <v>104.24</v>
      </c>
      <c r="G48" s="41"/>
      <c r="H48" s="30"/>
      <c r="I48" s="28"/>
      <c r="J48" s="28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</row>
    <row r="49" spans="1:71" x14ac:dyDescent="0.3">
      <c r="A49" s="35"/>
      <c r="B49" s="32"/>
      <c r="C49" s="51">
        <v>44166</v>
      </c>
      <c r="D49" s="46">
        <v>113.6</v>
      </c>
      <c r="E49" s="47"/>
      <c r="F49" s="46">
        <v>111.67</v>
      </c>
      <c r="G49" s="41"/>
      <c r="H49" s="30"/>
      <c r="I49" s="28"/>
      <c r="J49" s="28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</row>
    <row r="50" spans="1:71" x14ac:dyDescent="0.3">
      <c r="A50" s="35"/>
      <c r="B50" s="32"/>
      <c r="C50" s="51">
        <v>44197</v>
      </c>
      <c r="D50" s="46">
        <v>105.752</v>
      </c>
      <c r="E50" s="47"/>
      <c r="F50" s="46">
        <v>103.01</v>
      </c>
      <c r="G50" s="41"/>
      <c r="H50" s="30"/>
      <c r="I50" s="28"/>
      <c r="J50" s="28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</row>
    <row r="51" spans="1:71" x14ac:dyDescent="0.3">
      <c r="A51" s="35"/>
      <c r="B51" s="32"/>
      <c r="C51" s="51">
        <v>44228</v>
      </c>
      <c r="D51" s="46">
        <v>96.138000000000005</v>
      </c>
      <c r="E51" s="47"/>
      <c r="F51" s="46">
        <v>107.22</v>
      </c>
      <c r="G51" s="41"/>
      <c r="H51" s="30"/>
      <c r="I51" s="28"/>
      <c r="J51" s="28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</row>
    <row r="52" spans="1:71" x14ac:dyDescent="0.3">
      <c r="A52" s="35"/>
      <c r="B52" s="32"/>
      <c r="C52" s="51">
        <v>44256</v>
      </c>
      <c r="D52" s="46">
        <v>103.59</v>
      </c>
      <c r="E52" s="47"/>
      <c r="F52" s="46">
        <v>120.34399999999999</v>
      </c>
      <c r="G52" s="41"/>
      <c r="H52" s="30"/>
      <c r="I52" s="28"/>
      <c r="J52" s="28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</row>
    <row r="53" spans="1:71" x14ac:dyDescent="0.3">
      <c r="A53" s="35"/>
      <c r="B53" s="32"/>
      <c r="C53" s="51">
        <v>44287</v>
      </c>
      <c r="D53" s="46">
        <v>102.23399999999999</v>
      </c>
      <c r="E53" s="47"/>
      <c r="F53" s="46">
        <v>116.895</v>
      </c>
      <c r="G53" s="41"/>
      <c r="H53" s="30"/>
      <c r="I53" s="28"/>
      <c r="J53" s="28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</row>
    <row r="54" spans="1:71" x14ac:dyDescent="0.3">
      <c r="A54" s="35"/>
      <c r="B54" s="32"/>
      <c r="C54" s="51">
        <v>44317</v>
      </c>
      <c r="D54" s="46">
        <v>112.97</v>
      </c>
      <c r="E54" s="47"/>
      <c r="F54" s="46">
        <v>131.613</v>
      </c>
      <c r="G54" s="41"/>
      <c r="H54" s="30"/>
      <c r="I54" s="28"/>
      <c r="J54" s="28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</row>
    <row r="55" spans="1:71" x14ac:dyDescent="0.3">
      <c r="A55" s="35"/>
      <c r="B55" s="32"/>
      <c r="C55" s="51">
        <v>44348</v>
      </c>
      <c r="D55" s="46">
        <v>135.77420000000001</v>
      </c>
      <c r="E55" s="47"/>
      <c r="F55" s="46">
        <v>145.19399999999999</v>
      </c>
      <c r="G55" s="41"/>
      <c r="H55" s="30"/>
      <c r="I55" s="28"/>
      <c r="J55" s="28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</row>
    <row r="56" spans="1:71" x14ac:dyDescent="0.3">
      <c r="A56" s="35"/>
      <c r="B56" s="32"/>
      <c r="C56" s="51">
        <v>44378</v>
      </c>
      <c r="D56" s="46">
        <v>142.69</v>
      </c>
      <c r="E56" s="40"/>
      <c r="F56" s="20">
        <v>127.97</v>
      </c>
      <c r="G56" s="41"/>
      <c r="H56" s="30"/>
      <c r="I56" s="28"/>
      <c r="J56" s="28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</row>
    <row r="57" spans="1:71" x14ac:dyDescent="0.3">
      <c r="A57" s="35"/>
      <c r="B57" s="32"/>
      <c r="C57" s="51">
        <v>44409</v>
      </c>
      <c r="D57" s="46">
        <v>141.84</v>
      </c>
      <c r="E57" s="47"/>
      <c r="F57" s="46">
        <v>130.94300000000001</v>
      </c>
      <c r="G57" s="41"/>
      <c r="H57" s="30"/>
      <c r="I57" s="28"/>
      <c r="J57" s="28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</row>
    <row r="58" spans="1:71" x14ac:dyDescent="0.3">
      <c r="A58" s="35"/>
      <c r="B58" s="32"/>
      <c r="C58" s="51">
        <v>44440</v>
      </c>
      <c r="D58" s="46">
        <v>126.11</v>
      </c>
      <c r="E58" s="47"/>
      <c r="F58" s="46">
        <v>108.89</v>
      </c>
      <c r="G58" s="28"/>
      <c r="H58" s="28"/>
      <c r="I58" s="28"/>
      <c r="J58" s="28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</row>
    <row r="59" spans="1:71" x14ac:dyDescent="0.3">
      <c r="A59" s="35"/>
      <c r="B59" s="32"/>
      <c r="C59" s="32"/>
      <c r="D59" s="28" t="s">
        <v>43</v>
      </c>
      <c r="E59" s="28"/>
      <c r="F59" s="28"/>
      <c r="G59" s="28"/>
      <c r="H59" s="28"/>
      <c r="I59" s="28"/>
      <c r="J59" s="28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</row>
    <row r="60" spans="1:71" x14ac:dyDescent="0.3">
      <c r="A60" s="32"/>
      <c r="B60" s="32"/>
      <c r="C60" s="32"/>
      <c r="D60" s="28"/>
      <c r="E60" s="28"/>
      <c r="F60" s="28"/>
      <c r="G60" s="28"/>
      <c r="H60" s="28"/>
      <c r="I60" s="28"/>
      <c r="J60" s="28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</row>
    <row r="61" spans="1:71" x14ac:dyDescent="0.3">
      <c r="A61" s="32"/>
      <c r="B61" s="32"/>
      <c r="C61" s="32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</row>
    <row r="62" spans="1:71" x14ac:dyDescent="0.3">
      <c r="A62" s="32"/>
      <c r="B62" s="32"/>
      <c r="C62" s="32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</row>
    <row r="63" spans="1:71" x14ac:dyDescent="0.3">
      <c r="A63" s="32"/>
      <c r="B63" s="32"/>
      <c r="C63" s="32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</row>
    <row r="64" spans="1:71" x14ac:dyDescent="0.3">
      <c r="A64" s="32"/>
      <c r="B64" s="32"/>
      <c r="C64" s="32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</row>
    <row r="65" spans="1:71" x14ac:dyDescent="0.3">
      <c r="A65" s="32"/>
      <c r="B65" s="32"/>
      <c r="C65" s="32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</row>
    <row r="66" spans="1:71" x14ac:dyDescent="0.3">
      <c r="A66" s="32"/>
      <c r="B66" s="32"/>
      <c r="C66" s="32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</row>
    <row r="67" spans="1:71" x14ac:dyDescent="0.3">
      <c r="A67" s="32"/>
      <c r="B67" s="32"/>
      <c r="C67" s="32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</row>
    <row r="68" spans="1:71" x14ac:dyDescent="0.3">
      <c r="A68" s="32"/>
      <c r="B68" s="32"/>
      <c r="C68" s="32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</row>
    <row r="69" spans="1:71" x14ac:dyDescent="0.3">
      <c r="A69" s="32"/>
      <c r="B69" s="32"/>
      <c r="C69" s="32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</row>
    <row r="70" spans="1:71" x14ac:dyDescent="0.3">
      <c r="A70" s="32"/>
      <c r="B70" s="32"/>
      <c r="C70" s="32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</row>
    <row r="71" spans="1:71" x14ac:dyDescent="0.3">
      <c r="A71" s="32"/>
      <c r="B71" s="32"/>
      <c r="C71" s="32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</row>
    <row r="72" spans="1:71" x14ac:dyDescent="0.3">
      <c r="A72" s="32"/>
      <c r="B72" s="32"/>
      <c r="C72" s="32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</row>
    <row r="73" spans="1:71" x14ac:dyDescent="0.3">
      <c r="A73" s="32"/>
      <c r="B73" s="32"/>
      <c r="C73" s="32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</row>
    <row r="74" spans="1:71" x14ac:dyDescent="0.3">
      <c r="A74" s="32"/>
      <c r="B74" s="32"/>
      <c r="C74" s="32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</row>
    <row r="75" spans="1:71" x14ac:dyDescent="0.3">
      <c r="A75" s="32"/>
      <c r="B75" s="32"/>
      <c r="C75" s="32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</row>
    <row r="76" spans="1:71" x14ac:dyDescent="0.3">
      <c r="A76" s="32"/>
      <c r="B76" s="32"/>
      <c r="C76" s="32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</row>
    <row r="77" spans="1:71" x14ac:dyDescent="0.3">
      <c r="A77" s="32"/>
      <c r="B77" s="32"/>
      <c r="C77" s="32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</row>
    <row r="78" spans="1:71" x14ac:dyDescent="0.3">
      <c r="A78" s="32"/>
      <c r="B78" s="32"/>
      <c r="C78" s="32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</row>
    <row r="79" spans="1:71" x14ac:dyDescent="0.3">
      <c r="A79" s="32"/>
      <c r="B79" s="32"/>
      <c r="C79" s="32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</row>
    <row r="80" spans="1:71" x14ac:dyDescent="0.3">
      <c r="A80" s="32"/>
      <c r="B80" s="32"/>
      <c r="C80" s="32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</row>
    <row r="81" spans="1:71" x14ac:dyDescent="0.3">
      <c r="A81" s="32"/>
      <c r="B81" s="32"/>
      <c r="C81" s="32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</row>
    <row r="82" spans="1:71" x14ac:dyDescent="0.3">
      <c r="A82" s="32"/>
      <c r="B82" s="32"/>
      <c r="C82" s="32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</row>
    <row r="83" spans="1:71" x14ac:dyDescent="0.3">
      <c r="A83" s="32"/>
      <c r="B83" s="32"/>
      <c r="C83" s="32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</row>
    <row r="84" spans="1:71" x14ac:dyDescent="0.3">
      <c r="A84" s="32"/>
      <c r="B84" s="32"/>
      <c r="C84" s="32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  <c r="BR84" s="30"/>
      <c r="BS84" s="30"/>
    </row>
    <row r="85" spans="1:71" x14ac:dyDescent="0.3"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0"/>
    </row>
    <row r="86" spans="1:71" x14ac:dyDescent="0.3"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0"/>
    </row>
    <row r="87" spans="1:71" x14ac:dyDescent="0.3"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0"/>
    </row>
    <row r="88" spans="1:71" x14ac:dyDescent="0.3"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0"/>
    </row>
    <row r="89" spans="1:71" x14ac:dyDescent="0.3"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0"/>
    </row>
    <row r="90" spans="1:71" x14ac:dyDescent="0.3"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  <c r="BR90" s="30"/>
      <c r="BS90" s="30"/>
    </row>
    <row r="91" spans="1:71" x14ac:dyDescent="0.3"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</row>
    <row r="92" spans="1:71" x14ac:dyDescent="0.3"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</row>
    <row r="93" spans="1:71" x14ac:dyDescent="0.3"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  <c r="BR93" s="30"/>
      <c r="BS93" s="30"/>
    </row>
    <row r="94" spans="1:71" x14ac:dyDescent="0.3"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0"/>
    </row>
    <row r="95" spans="1:71" x14ac:dyDescent="0.3"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0"/>
    </row>
    <row r="96" spans="1:71" x14ac:dyDescent="0.3"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  <c r="BR96" s="30"/>
      <c r="BS96" s="30"/>
    </row>
    <row r="97" spans="9:71" x14ac:dyDescent="0.3"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</row>
    <row r="98" spans="9:71" x14ac:dyDescent="0.3"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  <c r="BG98" s="30"/>
      <c r="BH98" s="30"/>
      <c r="BI98" s="30"/>
      <c r="BJ98" s="30"/>
      <c r="BK98" s="30"/>
      <c r="BL98" s="30"/>
      <c r="BM98" s="30"/>
      <c r="BN98" s="30"/>
      <c r="BO98" s="30"/>
      <c r="BP98" s="30"/>
      <c r="BQ98" s="30"/>
      <c r="BR98" s="30"/>
      <c r="BS98" s="30"/>
    </row>
    <row r="99" spans="9:71" x14ac:dyDescent="0.3"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</row>
    <row r="100" spans="9:71" x14ac:dyDescent="0.3"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0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0"/>
    </row>
    <row r="101" spans="9:71" x14ac:dyDescent="0.3"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  <c r="BG101" s="30"/>
      <c r="BH101" s="30"/>
      <c r="BI101" s="30"/>
      <c r="BJ101" s="30"/>
      <c r="BK101" s="30"/>
      <c r="BL101" s="30"/>
      <c r="BM101" s="30"/>
      <c r="BN101" s="30"/>
      <c r="BO101" s="30"/>
      <c r="BP101" s="30"/>
      <c r="BQ101" s="30"/>
      <c r="BR101" s="30"/>
      <c r="BS101" s="30"/>
    </row>
    <row r="102" spans="9:71" x14ac:dyDescent="0.3"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/>
      <c r="BS102" s="30"/>
    </row>
    <row r="103" spans="9:71" x14ac:dyDescent="0.3"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</row>
    <row r="104" spans="9:71" x14ac:dyDescent="0.3"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</row>
    <row r="105" spans="9:71" x14ac:dyDescent="0.3"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</row>
    <row r="106" spans="9:71" x14ac:dyDescent="0.3"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</row>
    <row r="107" spans="9:71" x14ac:dyDescent="0.3"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</row>
    <row r="108" spans="9:71" x14ac:dyDescent="0.3"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</row>
    <row r="109" spans="9:71" x14ac:dyDescent="0.3"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</row>
    <row r="110" spans="9:71" x14ac:dyDescent="0.3"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  <c r="BJ110" s="30"/>
      <c r="BK110" s="30"/>
      <c r="BL110" s="30"/>
      <c r="BM110" s="30"/>
      <c r="BN110" s="30"/>
      <c r="BO110" s="30"/>
      <c r="BP110" s="30"/>
      <c r="BQ110" s="30"/>
      <c r="BR110" s="30"/>
      <c r="BS110" s="30"/>
    </row>
    <row r="111" spans="9:71" x14ac:dyDescent="0.3"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  <c r="BJ111" s="30"/>
      <c r="BK111" s="30"/>
      <c r="BL111" s="30"/>
      <c r="BM111" s="30"/>
      <c r="BN111" s="30"/>
      <c r="BO111" s="30"/>
      <c r="BP111" s="30"/>
      <c r="BQ111" s="30"/>
      <c r="BR111" s="30"/>
      <c r="BS111" s="30"/>
    </row>
    <row r="112" spans="9:71" x14ac:dyDescent="0.3"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  <c r="BJ112" s="30"/>
      <c r="BK112" s="30"/>
      <c r="BL112" s="30"/>
      <c r="BM112" s="30"/>
      <c r="BN112" s="30"/>
      <c r="BO112" s="30"/>
      <c r="BP112" s="30"/>
      <c r="BQ112" s="30"/>
      <c r="BR112" s="30"/>
      <c r="BS112" s="30"/>
    </row>
    <row r="113" spans="9:71" x14ac:dyDescent="0.3"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</row>
    <row r="114" spans="9:71" x14ac:dyDescent="0.3"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  <c r="BJ114" s="30"/>
      <c r="BK114" s="30"/>
      <c r="BL114" s="30"/>
      <c r="BM114" s="30"/>
      <c r="BN114" s="30"/>
      <c r="BO114" s="30"/>
      <c r="BP114" s="30"/>
      <c r="BQ114" s="30"/>
      <c r="BR114" s="30"/>
      <c r="BS114" s="30"/>
    </row>
    <row r="115" spans="9:71" x14ac:dyDescent="0.3"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  <c r="BJ115" s="30"/>
      <c r="BK115" s="30"/>
      <c r="BL115" s="30"/>
      <c r="BM115" s="30"/>
      <c r="BN115" s="30"/>
      <c r="BO115" s="30"/>
      <c r="BP115" s="30"/>
      <c r="BQ115" s="30"/>
      <c r="BR115" s="30"/>
      <c r="BS115" s="30"/>
    </row>
    <row r="116" spans="9:71" x14ac:dyDescent="0.3"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  <c r="BJ116" s="30"/>
      <c r="BK116" s="30"/>
      <c r="BL116" s="30"/>
      <c r="BM116" s="30"/>
      <c r="BN116" s="30"/>
      <c r="BO116" s="30"/>
      <c r="BP116" s="30"/>
      <c r="BQ116" s="30"/>
      <c r="BR116" s="30"/>
      <c r="BS116" s="30"/>
    </row>
    <row r="117" spans="9:71" x14ac:dyDescent="0.3"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  <c r="BJ117" s="30"/>
      <c r="BK117" s="30"/>
      <c r="BL117" s="30"/>
      <c r="BM117" s="30"/>
      <c r="BN117" s="30"/>
      <c r="BO117" s="30"/>
      <c r="BP117" s="30"/>
      <c r="BQ117" s="30"/>
      <c r="BR117" s="30"/>
      <c r="BS117" s="30"/>
    </row>
    <row r="118" spans="9:71" x14ac:dyDescent="0.3"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  <c r="BJ118" s="30"/>
      <c r="BK118" s="30"/>
      <c r="BL118" s="30"/>
      <c r="BM118" s="30"/>
      <c r="BN118" s="30"/>
      <c r="BO118" s="30"/>
      <c r="BP118" s="30"/>
      <c r="BQ118" s="30"/>
      <c r="BR118" s="30"/>
      <c r="BS118" s="30"/>
    </row>
    <row r="119" spans="9:71" x14ac:dyDescent="0.3"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  <c r="BJ119" s="30"/>
      <c r="BK119" s="30"/>
      <c r="BL119" s="30"/>
      <c r="BM119" s="30"/>
      <c r="BN119" s="30"/>
      <c r="BO119" s="30"/>
      <c r="BP119" s="30"/>
      <c r="BQ119" s="30"/>
      <c r="BR119" s="30"/>
      <c r="BS119" s="30"/>
    </row>
    <row r="120" spans="9:71" x14ac:dyDescent="0.3"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  <c r="BJ120" s="30"/>
      <c r="BK120" s="30"/>
      <c r="BL120" s="30"/>
      <c r="BM120" s="30"/>
      <c r="BN120" s="30"/>
      <c r="BO120" s="30"/>
      <c r="BP120" s="30"/>
      <c r="BQ120" s="30"/>
      <c r="BR120" s="30"/>
      <c r="BS120" s="30"/>
    </row>
    <row r="121" spans="9:71" x14ac:dyDescent="0.3"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  <c r="BF121" s="30"/>
      <c r="BG121" s="30"/>
      <c r="BH121" s="30"/>
      <c r="BI121" s="30"/>
      <c r="BJ121" s="30"/>
      <c r="BK121" s="30"/>
      <c r="BL121" s="30"/>
      <c r="BM121" s="30"/>
      <c r="BN121" s="30"/>
      <c r="BO121" s="30"/>
      <c r="BP121" s="30"/>
      <c r="BQ121" s="30"/>
      <c r="BR121" s="30"/>
      <c r="BS121" s="30"/>
    </row>
    <row r="122" spans="9:71" x14ac:dyDescent="0.3"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  <c r="BE122" s="30"/>
      <c r="BF122" s="30"/>
      <c r="BG122" s="30"/>
      <c r="BH122" s="30"/>
      <c r="BI122" s="30"/>
      <c r="BJ122" s="30"/>
      <c r="BK122" s="30"/>
      <c r="BL122" s="30"/>
      <c r="BM122" s="30"/>
      <c r="BN122" s="30"/>
      <c r="BO122" s="30"/>
      <c r="BP122" s="30"/>
      <c r="BQ122" s="30"/>
      <c r="BR122" s="30"/>
      <c r="BS122" s="30"/>
    </row>
    <row r="123" spans="9:71" x14ac:dyDescent="0.3"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  <c r="BE123" s="30"/>
      <c r="BF123" s="30"/>
      <c r="BG123" s="30"/>
      <c r="BH123" s="30"/>
      <c r="BI123" s="30"/>
      <c r="BJ123" s="30"/>
      <c r="BK123" s="30"/>
      <c r="BL123" s="30"/>
      <c r="BM123" s="30"/>
      <c r="BN123" s="30"/>
      <c r="BO123" s="30"/>
      <c r="BP123" s="30"/>
      <c r="BQ123" s="30"/>
      <c r="BR123" s="30"/>
      <c r="BS123" s="30"/>
    </row>
    <row r="124" spans="9:71" x14ac:dyDescent="0.3"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30"/>
      <c r="BJ124" s="30"/>
      <c r="BK124" s="30"/>
      <c r="BL124" s="30"/>
      <c r="BM124" s="30"/>
      <c r="BN124" s="30"/>
      <c r="BO124" s="30"/>
      <c r="BP124" s="30"/>
      <c r="BQ124" s="30"/>
      <c r="BR124" s="30"/>
      <c r="BS124" s="30"/>
    </row>
    <row r="125" spans="9:71" x14ac:dyDescent="0.3"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  <c r="BE125" s="30"/>
      <c r="BF125" s="30"/>
      <c r="BG125" s="30"/>
      <c r="BH125" s="30"/>
      <c r="BI125" s="30"/>
      <c r="BJ125" s="30"/>
      <c r="BK125" s="30"/>
      <c r="BL125" s="30"/>
      <c r="BM125" s="30"/>
      <c r="BN125" s="30"/>
      <c r="BO125" s="30"/>
      <c r="BP125" s="30"/>
      <c r="BQ125" s="30"/>
      <c r="BR125" s="30"/>
      <c r="BS125" s="30"/>
    </row>
    <row r="126" spans="9:71" x14ac:dyDescent="0.3"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  <c r="BE126" s="30"/>
      <c r="BF126" s="30"/>
      <c r="BG126" s="30"/>
      <c r="BH126" s="30"/>
      <c r="BI126" s="30"/>
      <c r="BJ126" s="30"/>
      <c r="BK126" s="30"/>
      <c r="BL126" s="30"/>
      <c r="BM126" s="30"/>
      <c r="BN126" s="30"/>
      <c r="BO126" s="30"/>
      <c r="BP126" s="30"/>
      <c r="BQ126" s="30"/>
      <c r="BR126" s="30"/>
      <c r="BS126" s="30"/>
    </row>
    <row r="127" spans="9:71" x14ac:dyDescent="0.3"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  <c r="BE127" s="30"/>
      <c r="BF127" s="30"/>
      <c r="BG127" s="30"/>
      <c r="BH127" s="30"/>
      <c r="BI127" s="30"/>
      <c r="BJ127" s="30"/>
      <c r="BK127" s="30"/>
      <c r="BL127" s="30"/>
      <c r="BM127" s="30"/>
      <c r="BN127" s="30"/>
      <c r="BO127" s="30"/>
      <c r="BP127" s="30"/>
      <c r="BQ127" s="30"/>
      <c r="BR127" s="30"/>
      <c r="BS127" s="30"/>
    </row>
    <row r="128" spans="9:71" x14ac:dyDescent="0.3"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</row>
    <row r="129" spans="9:71" x14ac:dyDescent="0.3"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</row>
    <row r="130" spans="9:71" x14ac:dyDescent="0.3"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</row>
    <row r="131" spans="9:71" x14ac:dyDescent="0.3"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</row>
    <row r="132" spans="9:71" x14ac:dyDescent="0.3"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</row>
    <row r="133" spans="9:71" x14ac:dyDescent="0.3"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</row>
    <row r="134" spans="9:71" x14ac:dyDescent="0.3"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</row>
    <row r="135" spans="9:71" x14ac:dyDescent="0.3"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</row>
    <row r="136" spans="9:71" x14ac:dyDescent="0.3"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  <c r="BS136" s="30"/>
    </row>
    <row r="137" spans="9:71" x14ac:dyDescent="0.3"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30"/>
      <c r="BB137" s="30"/>
      <c r="BC137" s="30"/>
      <c r="BD137" s="30"/>
      <c r="BE137" s="30"/>
      <c r="BF137" s="30"/>
      <c r="BG137" s="30"/>
      <c r="BH137" s="30"/>
      <c r="BI137" s="30"/>
      <c r="BJ137" s="30"/>
      <c r="BK137" s="30"/>
      <c r="BL137" s="30"/>
      <c r="BM137" s="30"/>
      <c r="BN137" s="30"/>
      <c r="BO137" s="30"/>
      <c r="BP137" s="30"/>
      <c r="BQ137" s="30"/>
      <c r="BR137" s="30"/>
      <c r="BS137" s="30"/>
    </row>
    <row r="138" spans="9:71" x14ac:dyDescent="0.3"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30"/>
      <c r="BB138" s="30"/>
      <c r="BC138" s="30"/>
      <c r="BD138" s="30"/>
      <c r="BE138" s="30"/>
      <c r="BF138" s="30"/>
      <c r="BG138" s="30"/>
      <c r="BH138" s="30"/>
      <c r="BI138" s="30"/>
      <c r="BJ138" s="30"/>
      <c r="BK138" s="30"/>
      <c r="BL138" s="30"/>
      <c r="BM138" s="30"/>
      <c r="BN138" s="30"/>
      <c r="BO138" s="30"/>
      <c r="BP138" s="30"/>
      <c r="BQ138" s="30"/>
      <c r="BR138" s="30"/>
      <c r="BS138" s="30"/>
    </row>
    <row r="139" spans="9:71" x14ac:dyDescent="0.3"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30"/>
      <c r="BB139" s="30"/>
      <c r="BC139" s="30"/>
      <c r="BD139" s="30"/>
      <c r="BE139" s="30"/>
      <c r="BF139" s="30"/>
      <c r="BG139" s="30"/>
      <c r="BH139" s="30"/>
      <c r="BI139" s="30"/>
      <c r="BJ139" s="30"/>
      <c r="BK139" s="30"/>
      <c r="BL139" s="30"/>
      <c r="BM139" s="30"/>
      <c r="BN139" s="30"/>
      <c r="BO139" s="30"/>
      <c r="BP139" s="30"/>
      <c r="BQ139" s="30"/>
      <c r="BR139" s="30"/>
      <c r="BS139" s="30"/>
    </row>
    <row r="140" spans="9:71" x14ac:dyDescent="0.3"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30"/>
      <c r="BB140" s="30"/>
      <c r="BC140" s="30"/>
      <c r="BD140" s="30"/>
      <c r="BE140" s="30"/>
      <c r="BF140" s="30"/>
      <c r="BG140" s="30"/>
      <c r="BH140" s="30"/>
      <c r="BI140" s="30"/>
      <c r="BJ140" s="30"/>
      <c r="BK140" s="30"/>
      <c r="BL140" s="30"/>
      <c r="BM140" s="30"/>
      <c r="BN140" s="30"/>
      <c r="BO140" s="30"/>
      <c r="BP140" s="30"/>
      <c r="BQ140" s="30"/>
      <c r="BR140" s="30"/>
      <c r="BS140" s="30"/>
    </row>
    <row r="141" spans="9:71" x14ac:dyDescent="0.3"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30"/>
      <c r="BB141" s="30"/>
      <c r="BC141" s="30"/>
      <c r="BD141" s="30"/>
      <c r="BE141" s="30"/>
      <c r="BF141" s="30"/>
      <c r="BG141" s="30"/>
      <c r="BH141" s="30"/>
      <c r="BI141" s="30"/>
      <c r="BJ141" s="30"/>
      <c r="BK141" s="30"/>
      <c r="BL141" s="30"/>
      <c r="BM141" s="30"/>
      <c r="BN141" s="30"/>
      <c r="BO141" s="30"/>
      <c r="BP141" s="30"/>
      <c r="BQ141" s="30"/>
      <c r="BR141" s="30"/>
      <c r="BS141" s="30"/>
    </row>
    <row r="142" spans="9:71" x14ac:dyDescent="0.3"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30"/>
      <c r="BB142" s="30"/>
      <c r="BC142" s="30"/>
      <c r="BD142" s="30"/>
      <c r="BE142" s="30"/>
      <c r="BF142" s="30"/>
      <c r="BG142" s="30"/>
      <c r="BH142" s="30"/>
      <c r="BI142" s="30"/>
      <c r="BJ142" s="30"/>
      <c r="BK142" s="30"/>
      <c r="BL142" s="30"/>
      <c r="BM142" s="30"/>
      <c r="BN142" s="30"/>
      <c r="BO142" s="30"/>
      <c r="BP142" s="30"/>
      <c r="BQ142" s="30"/>
      <c r="BR142" s="30"/>
      <c r="BS142" s="30"/>
    </row>
    <row r="143" spans="9:71" x14ac:dyDescent="0.3"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30"/>
      <c r="BB143" s="30"/>
      <c r="BC143" s="30"/>
      <c r="BD143" s="30"/>
      <c r="BE143" s="30"/>
      <c r="BF143" s="30"/>
      <c r="BG143" s="30"/>
      <c r="BH143" s="30"/>
      <c r="BI143" s="30"/>
      <c r="BJ143" s="30"/>
      <c r="BK143" s="30"/>
      <c r="BL143" s="30"/>
      <c r="BM143" s="30"/>
      <c r="BN143" s="30"/>
      <c r="BO143" s="30"/>
      <c r="BP143" s="30"/>
      <c r="BQ143" s="30"/>
      <c r="BR143" s="30"/>
      <c r="BS143" s="30"/>
    </row>
    <row r="144" spans="9:71" x14ac:dyDescent="0.3"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30"/>
      <c r="BB144" s="30"/>
      <c r="BC144" s="30"/>
      <c r="BD144" s="30"/>
      <c r="BE144" s="30"/>
      <c r="BF144" s="30"/>
      <c r="BG144" s="30"/>
      <c r="BH144" s="30"/>
      <c r="BI144" s="30"/>
      <c r="BJ144" s="30"/>
      <c r="BK144" s="30"/>
      <c r="BL144" s="30"/>
      <c r="BM144" s="30"/>
      <c r="BN144" s="30"/>
      <c r="BO144" s="30"/>
      <c r="BP144" s="30"/>
      <c r="BQ144" s="30"/>
      <c r="BR144" s="30"/>
      <c r="BS144" s="30"/>
    </row>
    <row r="145" spans="9:71" x14ac:dyDescent="0.3"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30"/>
      <c r="BB145" s="30"/>
      <c r="BC145" s="30"/>
      <c r="BD145" s="30"/>
      <c r="BE145" s="30"/>
      <c r="BF145" s="30"/>
      <c r="BG145" s="30"/>
      <c r="BH145" s="30"/>
      <c r="BI145" s="30"/>
      <c r="BJ145" s="30"/>
      <c r="BK145" s="30"/>
      <c r="BL145" s="30"/>
      <c r="BM145" s="30"/>
      <c r="BN145" s="30"/>
      <c r="BO145" s="30"/>
      <c r="BP145" s="30"/>
      <c r="BQ145" s="30"/>
      <c r="BR145" s="30"/>
      <c r="BS145" s="30"/>
    </row>
    <row r="146" spans="9:71" x14ac:dyDescent="0.3"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30"/>
      <c r="BB146" s="30"/>
      <c r="BC146" s="30"/>
      <c r="BD146" s="30"/>
      <c r="BE146" s="30"/>
      <c r="BF146" s="30"/>
      <c r="BG146" s="30"/>
      <c r="BH146" s="30"/>
      <c r="BI146" s="30"/>
      <c r="BJ146" s="30"/>
      <c r="BK146" s="30"/>
      <c r="BL146" s="30"/>
      <c r="BM146" s="30"/>
      <c r="BN146" s="30"/>
      <c r="BO146" s="30"/>
      <c r="BP146" s="30"/>
      <c r="BQ146" s="30"/>
      <c r="BR146" s="30"/>
      <c r="BS146" s="30"/>
    </row>
    <row r="147" spans="9:71" x14ac:dyDescent="0.3"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</row>
    <row r="148" spans="9:71" x14ac:dyDescent="0.3"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30"/>
      <c r="BB148" s="30"/>
      <c r="BC148" s="30"/>
      <c r="BD148" s="30"/>
      <c r="BE148" s="30"/>
      <c r="BF148" s="30"/>
      <c r="BG148" s="30"/>
      <c r="BH148" s="30"/>
      <c r="BI148" s="30"/>
      <c r="BJ148" s="30"/>
      <c r="BK148" s="30"/>
      <c r="BL148" s="30"/>
      <c r="BM148" s="30"/>
      <c r="BN148" s="30"/>
      <c r="BO148" s="30"/>
      <c r="BP148" s="30"/>
      <c r="BQ148" s="30"/>
      <c r="BR148" s="30"/>
      <c r="BS148" s="30"/>
    </row>
    <row r="149" spans="9:71" x14ac:dyDescent="0.3"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30"/>
      <c r="BB149" s="30"/>
      <c r="BC149" s="30"/>
      <c r="BD149" s="30"/>
      <c r="BE149" s="30"/>
      <c r="BF149" s="30"/>
      <c r="BG149" s="30"/>
      <c r="BH149" s="30"/>
      <c r="BI149" s="30"/>
      <c r="BJ149" s="30"/>
      <c r="BK149" s="30"/>
      <c r="BL149" s="30"/>
      <c r="BM149" s="30"/>
      <c r="BN149" s="30"/>
      <c r="BO149" s="30"/>
      <c r="BP149" s="30"/>
      <c r="BQ149" s="30"/>
      <c r="BR149" s="30"/>
      <c r="BS149" s="30"/>
    </row>
    <row r="150" spans="9:71" x14ac:dyDescent="0.3"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  <c r="BE150" s="30"/>
      <c r="BF150" s="30"/>
      <c r="BG150" s="30"/>
      <c r="BH150" s="30"/>
      <c r="BI150" s="30"/>
      <c r="BJ150" s="30"/>
      <c r="BK150" s="30"/>
      <c r="BL150" s="30"/>
      <c r="BM150" s="30"/>
      <c r="BN150" s="30"/>
      <c r="BO150" s="30"/>
      <c r="BP150" s="30"/>
      <c r="BQ150" s="30"/>
      <c r="BR150" s="30"/>
      <c r="BS150" s="30"/>
    </row>
    <row r="151" spans="9:71" x14ac:dyDescent="0.3"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</row>
    <row r="152" spans="9:71" x14ac:dyDescent="0.3"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  <c r="BD152" s="30"/>
      <c r="BE152" s="30"/>
      <c r="BF152" s="30"/>
      <c r="BG152" s="30"/>
      <c r="BH152" s="30"/>
      <c r="BI152" s="30"/>
      <c r="BJ152" s="30"/>
      <c r="BK152" s="30"/>
      <c r="BL152" s="30"/>
      <c r="BM152" s="30"/>
      <c r="BN152" s="30"/>
      <c r="BO152" s="30"/>
      <c r="BP152" s="30"/>
      <c r="BQ152" s="30"/>
      <c r="BR152" s="30"/>
      <c r="BS152" s="30"/>
    </row>
    <row r="153" spans="9:71" x14ac:dyDescent="0.3"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  <c r="BE153" s="30"/>
      <c r="BF153" s="30"/>
      <c r="BG153" s="30"/>
      <c r="BH153" s="30"/>
      <c r="BI153" s="30"/>
      <c r="BJ153" s="30"/>
      <c r="BK153" s="30"/>
      <c r="BL153" s="30"/>
      <c r="BM153" s="30"/>
      <c r="BN153" s="30"/>
      <c r="BO153" s="30"/>
      <c r="BP153" s="30"/>
      <c r="BQ153" s="30"/>
      <c r="BR153" s="30"/>
      <c r="BS153" s="30"/>
    </row>
    <row r="154" spans="9:71" x14ac:dyDescent="0.3"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  <c r="BE154" s="30"/>
      <c r="BF154" s="30"/>
      <c r="BG154" s="30"/>
      <c r="BH154" s="30"/>
      <c r="BI154" s="30"/>
      <c r="BJ154" s="30"/>
      <c r="BK154" s="30"/>
      <c r="BL154" s="30"/>
      <c r="BM154" s="30"/>
      <c r="BN154" s="30"/>
      <c r="BO154" s="30"/>
      <c r="BP154" s="30"/>
      <c r="BQ154" s="30"/>
      <c r="BR154" s="30"/>
      <c r="BS154" s="30"/>
    </row>
    <row r="155" spans="9:71" x14ac:dyDescent="0.3"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  <c r="BE155" s="30"/>
      <c r="BF155" s="30"/>
      <c r="BG155" s="30"/>
      <c r="BH155" s="30"/>
      <c r="BI155" s="30"/>
      <c r="BJ155" s="30"/>
      <c r="BK155" s="30"/>
      <c r="BL155" s="30"/>
      <c r="BM155" s="30"/>
      <c r="BN155" s="30"/>
      <c r="BO155" s="30"/>
      <c r="BP155" s="30"/>
      <c r="BQ155" s="30"/>
      <c r="BR155" s="30"/>
      <c r="BS155" s="30"/>
    </row>
    <row r="156" spans="9:71" x14ac:dyDescent="0.3"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  <c r="BE156" s="30"/>
      <c r="BF156" s="30"/>
      <c r="BG156" s="30"/>
      <c r="BH156" s="30"/>
      <c r="BI156" s="30"/>
      <c r="BJ156" s="30"/>
      <c r="BK156" s="30"/>
      <c r="BL156" s="30"/>
      <c r="BM156" s="30"/>
      <c r="BN156" s="30"/>
      <c r="BO156" s="30"/>
      <c r="BP156" s="30"/>
      <c r="BQ156" s="30"/>
      <c r="BR156" s="30"/>
      <c r="BS156" s="30"/>
    </row>
    <row r="157" spans="9:71" x14ac:dyDescent="0.3"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  <c r="BE157" s="30"/>
      <c r="BF157" s="30"/>
      <c r="BG157" s="30"/>
      <c r="BH157" s="30"/>
      <c r="BI157" s="30"/>
      <c r="BJ157" s="30"/>
      <c r="BK157" s="30"/>
      <c r="BL157" s="30"/>
      <c r="BM157" s="30"/>
      <c r="BN157" s="30"/>
      <c r="BO157" s="30"/>
      <c r="BP157" s="30"/>
      <c r="BQ157" s="30"/>
      <c r="BR157" s="30"/>
      <c r="BS157" s="30"/>
    </row>
    <row r="158" spans="9:71" x14ac:dyDescent="0.3"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  <c r="BS158" s="30"/>
    </row>
    <row r="159" spans="9:71" x14ac:dyDescent="0.3"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  <c r="BE159" s="30"/>
      <c r="BF159" s="30"/>
      <c r="BG159" s="30"/>
      <c r="BH159" s="30"/>
      <c r="BI159" s="30"/>
      <c r="BJ159" s="30"/>
      <c r="BK159" s="30"/>
      <c r="BL159" s="30"/>
      <c r="BM159" s="30"/>
      <c r="BN159" s="30"/>
      <c r="BO159" s="30"/>
      <c r="BP159" s="30"/>
      <c r="BQ159" s="30"/>
      <c r="BR159" s="30"/>
      <c r="BS159" s="30"/>
    </row>
    <row r="160" spans="9:71" x14ac:dyDescent="0.3"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  <c r="BE160" s="30"/>
      <c r="BF160" s="30"/>
      <c r="BG160" s="30"/>
      <c r="BH160" s="30"/>
      <c r="BI160" s="30"/>
      <c r="BJ160" s="30"/>
      <c r="BK160" s="30"/>
      <c r="BL160" s="30"/>
      <c r="BM160" s="30"/>
      <c r="BN160" s="30"/>
      <c r="BO160" s="30"/>
      <c r="BP160" s="30"/>
      <c r="BQ160" s="30"/>
      <c r="BR160" s="30"/>
      <c r="BS160" s="30"/>
    </row>
    <row r="161" spans="9:71" x14ac:dyDescent="0.3"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  <c r="BE161" s="30"/>
      <c r="BF161" s="30"/>
      <c r="BG161" s="30"/>
      <c r="BH161" s="30"/>
      <c r="BI161" s="30"/>
      <c r="BJ161" s="30"/>
      <c r="BK161" s="30"/>
      <c r="BL161" s="30"/>
      <c r="BM161" s="30"/>
      <c r="BN161" s="30"/>
      <c r="BO161" s="30"/>
      <c r="BP161" s="30"/>
      <c r="BQ161" s="30"/>
      <c r="BR161" s="30"/>
      <c r="BS161" s="30"/>
    </row>
    <row r="162" spans="9:71" x14ac:dyDescent="0.3"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  <c r="BE162" s="30"/>
      <c r="BF162" s="30"/>
      <c r="BG162" s="30"/>
      <c r="BH162" s="30"/>
      <c r="BI162" s="30"/>
      <c r="BJ162" s="30"/>
      <c r="BK162" s="30"/>
      <c r="BL162" s="30"/>
      <c r="BM162" s="30"/>
      <c r="BN162" s="30"/>
      <c r="BO162" s="30"/>
      <c r="BP162" s="30"/>
      <c r="BQ162" s="30"/>
      <c r="BR162" s="30"/>
      <c r="BS162" s="30"/>
    </row>
    <row r="163" spans="9:71" x14ac:dyDescent="0.3"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  <c r="BE163" s="30"/>
      <c r="BF163" s="30"/>
      <c r="BG163" s="30"/>
      <c r="BH163" s="30"/>
      <c r="BI163" s="30"/>
      <c r="BJ163" s="30"/>
      <c r="BK163" s="30"/>
      <c r="BL163" s="30"/>
      <c r="BM163" s="30"/>
      <c r="BN163" s="30"/>
      <c r="BO163" s="30"/>
      <c r="BP163" s="30"/>
      <c r="BQ163" s="30"/>
      <c r="BR163" s="30"/>
      <c r="BS163" s="30"/>
    </row>
    <row r="164" spans="9:71" x14ac:dyDescent="0.3"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  <c r="BD164" s="30"/>
      <c r="BE164" s="30"/>
      <c r="BF164" s="30"/>
      <c r="BG164" s="30"/>
      <c r="BH164" s="30"/>
      <c r="BI164" s="30"/>
      <c r="BJ164" s="30"/>
      <c r="BK164" s="30"/>
      <c r="BL164" s="30"/>
      <c r="BM164" s="30"/>
      <c r="BN164" s="30"/>
      <c r="BO164" s="30"/>
      <c r="BP164" s="30"/>
      <c r="BQ164" s="30"/>
      <c r="BR164" s="30"/>
      <c r="BS164" s="30"/>
    </row>
    <row r="165" spans="9:71" x14ac:dyDescent="0.3"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  <c r="BD165" s="30"/>
      <c r="BE165" s="30"/>
      <c r="BF165" s="30"/>
      <c r="BG165" s="30"/>
      <c r="BH165" s="30"/>
      <c r="BI165" s="30"/>
      <c r="BJ165" s="30"/>
      <c r="BK165" s="30"/>
      <c r="BL165" s="30"/>
      <c r="BM165" s="30"/>
      <c r="BN165" s="30"/>
      <c r="BO165" s="30"/>
      <c r="BP165" s="30"/>
      <c r="BQ165" s="30"/>
      <c r="BR165" s="30"/>
      <c r="BS165" s="30"/>
    </row>
    <row r="166" spans="9:71" x14ac:dyDescent="0.3"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  <c r="BD166" s="30"/>
      <c r="BE166" s="30"/>
      <c r="BF166" s="30"/>
      <c r="BG166" s="30"/>
      <c r="BH166" s="30"/>
      <c r="BI166" s="30"/>
      <c r="BJ166" s="30"/>
      <c r="BK166" s="30"/>
      <c r="BL166" s="30"/>
      <c r="BM166" s="30"/>
      <c r="BN166" s="30"/>
      <c r="BO166" s="30"/>
      <c r="BP166" s="30"/>
      <c r="BQ166" s="30"/>
      <c r="BR166" s="30"/>
      <c r="BS166" s="30"/>
    </row>
    <row r="167" spans="9:71" x14ac:dyDescent="0.3"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  <c r="BD167" s="30"/>
      <c r="BE167" s="30"/>
      <c r="BF167" s="30"/>
      <c r="BG167" s="30"/>
      <c r="BH167" s="30"/>
      <c r="BI167" s="30"/>
      <c r="BJ167" s="30"/>
      <c r="BK167" s="30"/>
      <c r="BL167" s="30"/>
      <c r="BM167" s="30"/>
      <c r="BN167" s="30"/>
      <c r="BO167" s="30"/>
      <c r="BP167" s="30"/>
      <c r="BQ167" s="30"/>
      <c r="BR167" s="30"/>
      <c r="BS167" s="30"/>
    </row>
    <row r="168" spans="9:71" x14ac:dyDescent="0.3"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  <c r="BD168" s="30"/>
      <c r="BE168" s="30"/>
      <c r="BF168" s="30"/>
      <c r="BG168" s="30"/>
      <c r="BH168" s="30"/>
      <c r="BI168" s="30"/>
      <c r="BJ168" s="30"/>
      <c r="BK168" s="30"/>
      <c r="BL168" s="30"/>
      <c r="BM168" s="30"/>
      <c r="BN168" s="30"/>
      <c r="BO168" s="30"/>
      <c r="BP168" s="30"/>
      <c r="BQ168" s="30"/>
      <c r="BR168" s="30"/>
      <c r="BS168" s="30"/>
    </row>
    <row r="169" spans="9:71" x14ac:dyDescent="0.3"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  <c r="BD169" s="30"/>
      <c r="BE169" s="30"/>
      <c r="BF169" s="30"/>
      <c r="BG169" s="30"/>
      <c r="BH169" s="30"/>
      <c r="BI169" s="30"/>
      <c r="BJ169" s="30"/>
      <c r="BK169" s="30"/>
      <c r="BL169" s="30"/>
      <c r="BM169" s="30"/>
      <c r="BN169" s="30"/>
      <c r="BO169" s="30"/>
      <c r="BP169" s="30"/>
      <c r="BQ169" s="30"/>
      <c r="BR169" s="30"/>
      <c r="BS169" s="30"/>
    </row>
    <row r="170" spans="9:71" x14ac:dyDescent="0.3"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  <c r="BD170" s="30"/>
      <c r="BE170" s="30"/>
      <c r="BF170" s="30"/>
      <c r="BG170" s="30"/>
      <c r="BH170" s="30"/>
      <c r="BI170" s="30"/>
      <c r="BJ170" s="30"/>
      <c r="BK170" s="30"/>
      <c r="BL170" s="30"/>
      <c r="BM170" s="30"/>
      <c r="BN170" s="30"/>
      <c r="BO170" s="30"/>
      <c r="BP170" s="30"/>
      <c r="BQ170" s="30"/>
      <c r="BR170" s="30"/>
      <c r="BS170" s="30"/>
    </row>
    <row r="171" spans="9:71" x14ac:dyDescent="0.3"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  <c r="BD171" s="30"/>
      <c r="BE171" s="30"/>
      <c r="BF171" s="30"/>
      <c r="BG171" s="30"/>
      <c r="BH171" s="30"/>
      <c r="BI171" s="30"/>
      <c r="BJ171" s="30"/>
      <c r="BK171" s="30"/>
      <c r="BL171" s="30"/>
      <c r="BM171" s="30"/>
      <c r="BN171" s="30"/>
      <c r="BO171" s="30"/>
      <c r="BP171" s="30"/>
      <c r="BQ171" s="30"/>
      <c r="BR171" s="30"/>
      <c r="BS171" s="30"/>
    </row>
    <row r="172" spans="9:71" x14ac:dyDescent="0.3"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  <c r="BD172" s="30"/>
      <c r="BE172" s="30"/>
      <c r="BF172" s="30"/>
      <c r="BG172" s="30"/>
      <c r="BH172" s="30"/>
      <c r="BI172" s="30"/>
      <c r="BJ172" s="30"/>
      <c r="BK172" s="30"/>
      <c r="BL172" s="30"/>
      <c r="BM172" s="30"/>
      <c r="BN172" s="30"/>
      <c r="BO172" s="30"/>
      <c r="BP172" s="30"/>
      <c r="BQ172" s="30"/>
      <c r="BR172" s="30"/>
      <c r="BS172" s="30"/>
    </row>
    <row r="173" spans="9:71" x14ac:dyDescent="0.3"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  <c r="BD173" s="30"/>
      <c r="BE173" s="30"/>
      <c r="BF173" s="30"/>
      <c r="BG173" s="30"/>
      <c r="BH173" s="30"/>
      <c r="BI173" s="30"/>
      <c r="BJ173" s="30"/>
      <c r="BK173" s="30"/>
      <c r="BL173" s="30"/>
      <c r="BM173" s="30"/>
      <c r="BN173" s="30"/>
      <c r="BO173" s="30"/>
      <c r="BP173" s="30"/>
      <c r="BQ173" s="30"/>
      <c r="BR173" s="30"/>
      <c r="BS173" s="30"/>
    </row>
    <row r="174" spans="9:71" x14ac:dyDescent="0.3"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  <c r="BD174" s="30"/>
      <c r="BE174" s="30"/>
      <c r="BF174" s="30"/>
      <c r="BG174" s="30"/>
      <c r="BH174" s="30"/>
      <c r="BI174" s="30"/>
      <c r="BJ174" s="30"/>
      <c r="BK174" s="30"/>
      <c r="BL174" s="30"/>
      <c r="BM174" s="30"/>
      <c r="BN174" s="30"/>
      <c r="BO174" s="30"/>
      <c r="BP174" s="30"/>
      <c r="BQ174" s="30"/>
      <c r="BR174" s="30"/>
      <c r="BS174" s="30"/>
    </row>
    <row r="175" spans="9:71" x14ac:dyDescent="0.3"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  <c r="BD175" s="30"/>
      <c r="BE175" s="30"/>
      <c r="BF175" s="30"/>
      <c r="BG175" s="30"/>
      <c r="BH175" s="30"/>
      <c r="BI175" s="30"/>
      <c r="BJ175" s="30"/>
      <c r="BK175" s="30"/>
      <c r="BL175" s="30"/>
      <c r="BM175" s="30"/>
      <c r="BN175" s="30"/>
      <c r="BO175" s="30"/>
      <c r="BP175" s="30"/>
      <c r="BQ175" s="30"/>
      <c r="BR175" s="30"/>
      <c r="BS175" s="30"/>
    </row>
    <row r="176" spans="9:71" x14ac:dyDescent="0.3"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  <c r="BD176" s="30"/>
      <c r="BE176" s="30"/>
      <c r="BF176" s="30"/>
      <c r="BG176" s="30"/>
      <c r="BH176" s="30"/>
      <c r="BI176" s="30"/>
      <c r="BJ176" s="30"/>
      <c r="BK176" s="30"/>
      <c r="BL176" s="30"/>
      <c r="BM176" s="30"/>
      <c r="BN176" s="30"/>
      <c r="BO176" s="30"/>
      <c r="BP176" s="30"/>
      <c r="BQ176" s="30"/>
      <c r="BR176" s="30"/>
      <c r="BS176" s="30"/>
    </row>
    <row r="177" spans="9:71" x14ac:dyDescent="0.3"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  <c r="BD177" s="30"/>
      <c r="BE177" s="30"/>
      <c r="BF177" s="30"/>
      <c r="BG177" s="30"/>
      <c r="BH177" s="30"/>
      <c r="BI177" s="30"/>
      <c r="BJ177" s="30"/>
      <c r="BK177" s="30"/>
      <c r="BL177" s="30"/>
      <c r="BM177" s="30"/>
      <c r="BN177" s="30"/>
      <c r="BO177" s="30"/>
      <c r="BP177" s="30"/>
      <c r="BQ177" s="30"/>
      <c r="BR177" s="30"/>
      <c r="BS177" s="30"/>
    </row>
    <row r="178" spans="9:71" x14ac:dyDescent="0.3"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/>
      <c r="BL178" s="30"/>
      <c r="BM178" s="30"/>
      <c r="BN178" s="30"/>
      <c r="BO178" s="30"/>
      <c r="BP178" s="30"/>
      <c r="BQ178" s="30"/>
      <c r="BR178" s="30"/>
      <c r="BS178" s="30"/>
    </row>
    <row r="179" spans="9:71" x14ac:dyDescent="0.3"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0"/>
      <c r="BN179" s="30"/>
      <c r="BO179" s="30"/>
      <c r="BP179" s="30"/>
      <c r="BQ179" s="30"/>
      <c r="BR179" s="30"/>
      <c r="BS179" s="30"/>
    </row>
    <row r="180" spans="9:71" x14ac:dyDescent="0.3"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  <c r="BD180" s="30"/>
      <c r="BE180" s="30"/>
      <c r="BF180" s="30"/>
      <c r="BG180" s="30"/>
      <c r="BH180" s="30"/>
      <c r="BI180" s="30"/>
      <c r="BJ180" s="30"/>
      <c r="BK180" s="30"/>
      <c r="BL180" s="30"/>
      <c r="BM180" s="30"/>
      <c r="BN180" s="30"/>
      <c r="BO180" s="30"/>
      <c r="BP180" s="30"/>
      <c r="BQ180" s="30"/>
      <c r="BR180" s="30"/>
      <c r="BS180" s="30"/>
    </row>
    <row r="181" spans="9:71" x14ac:dyDescent="0.3"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/>
      <c r="BL181" s="30"/>
      <c r="BM181" s="30"/>
      <c r="BN181" s="30"/>
      <c r="BO181" s="30"/>
      <c r="BP181" s="30"/>
      <c r="BQ181" s="30"/>
      <c r="BR181" s="30"/>
      <c r="BS181" s="30"/>
    </row>
    <row r="182" spans="9:71" x14ac:dyDescent="0.3"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0"/>
      <c r="BN182" s="30"/>
      <c r="BO182" s="30"/>
      <c r="BP182" s="30"/>
      <c r="BQ182" s="30"/>
      <c r="BR182" s="30"/>
      <c r="BS182" s="30"/>
    </row>
    <row r="183" spans="9:71" x14ac:dyDescent="0.3"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0"/>
      <c r="BN183" s="30"/>
      <c r="BO183" s="30"/>
      <c r="BP183" s="30"/>
      <c r="BQ183" s="30"/>
      <c r="BR183" s="30"/>
      <c r="BS183" s="30"/>
    </row>
    <row r="184" spans="9:71" x14ac:dyDescent="0.3"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30"/>
      <c r="BB184" s="30"/>
      <c r="BC184" s="30"/>
      <c r="BD184" s="30"/>
      <c r="BE184" s="30"/>
      <c r="BF184" s="30"/>
      <c r="BG184" s="30"/>
      <c r="BH184" s="30"/>
      <c r="BI184" s="30"/>
      <c r="BJ184" s="30"/>
      <c r="BK184" s="30"/>
      <c r="BL184" s="30"/>
      <c r="BM184" s="30"/>
      <c r="BN184" s="30"/>
      <c r="BO184" s="30"/>
      <c r="BP184" s="30"/>
      <c r="BQ184" s="30"/>
      <c r="BR184" s="30"/>
      <c r="BS184" s="30"/>
    </row>
    <row r="185" spans="9:71" x14ac:dyDescent="0.3"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30"/>
      <c r="BB185" s="30"/>
      <c r="BC185" s="30"/>
      <c r="BD185" s="30"/>
      <c r="BE185" s="30"/>
      <c r="BF185" s="30"/>
      <c r="BG185" s="30"/>
      <c r="BH185" s="30"/>
      <c r="BI185" s="30"/>
      <c r="BJ185" s="30"/>
      <c r="BK185" s="30"/>
      <c r="BL185" s="30"/>
      <c r="BM185" s="30"/>
      <c r="BN185" s="30"/>
      <c r="BO185" s="30"/>
      <c r="BP185" s="30"/>
      <c r="BQ185" s="30"/>
      <c r="BR185" s="30"/>
      <c r="BS185" s="30"/>
    </row>
    <row r="186" spans="9:71" x14ac:dyDescent="0.3"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0"/>
      <c r="BN186" s="30"/>
      <c r="BO186" s="30"/>
      <c r="BP186" s="30"/>
      <c r="BQ186" s="30"/>
      <c r="BR186" s="30"/>
      <c r="BS186" s="30"/>
    </row>
    <row r="187" spans="9:71" x14ac:dyDescent="0.3"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</row>
    <row r="188" spans="9:71" x14ac:dyDescent="0.3"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</row>
    <row r="189" spans="9:71" x14ac:dyDescent="0.3"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</row>
    <row r="190" spans="9:71" x14ac:dyDescent="0.3"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  <c r="BE190" s="30"/>
      <c r="BF190" s="30"/>
      <c r="BG190" s="30"/>
      <c r="BH190" s="30"/>
      <c r="BI190" s="30"/>
      <c r="BJ190" s="30"/>
      <c r="BK190" s="30"/>
      <c r="BL190" s="30"/>
      <c r="BM190" s="30"/>
      <c r="BN190" s="30"/>
      <c r="BO190" s="30"/>
      <c r="BP190" s="30"/>
      <c r="BQ190" s="30"/>
      <c r="BR190" s="30"/>
      <c r="BS190" s="30"/>
    </row>
    <row r="191" spans="9:71" x14ac:dyDescent="0.3"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0"/>
      <c r="BN191" s="30"/>
      <c r="BO191" s="30"/>
      <c r="BP191" s="30"/>
      <c r="BQ191" s="30"/>
      <c r="BR191" s="30"/>
      <c r="BS191" s="30"/>
    </row>
    <row r="192" spans="9:71" x14ac:dyDescent="0.3"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  <c r="BE192" s="30"/>
      <c r="BF192" s="30"/>
      <c r="BG192" s="30"/>
      <c r="BH192" s="30"/>
      <c r="BI192" s="30"/>
      <c r="BJ192" s="30"/>
      <c r="BK192" s="30"/>
      <c r="BL192" s="30"/>
      <c r="BM192" s="30"/>
      <c r="BN192" s="30"/>
      <c r="BO192" s="30"/>
      <c r="BP192" s="30"/>
      <c r="BQ192" s="30"/>
      <c r="BR192" s="30"/>
      <c r="BS192" s="30"/>
    </row>
    <row r="193" spans="9:71" x14ac:dyDescent="0.3"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30"/>
      <c r="BO193" s="30"/>
      <c r="BP193" s="30"/>
      <c r="BQ193" s="30"/>
      <c r="BR193" s="30"/>
      <c r="BS193" s="30"/>
    </row>
    <row r="194" spans="9:71" x14ac:dyDescent="0.3"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30"/>
      <c r="BP194" s="30"/>
      <c r="BQ194" s="30"/>
      <c r="BR194" s="30"/>
      <c r="BS194" s="30"/>
    </row>
    <row r="195" spans="9:71" x14ac:dyDescent="0.3"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30"/>
      <c r="BP195" s="30"/>
      <c r="BQ195" s="30"/>
      <c r="BR195" s="30"/>
      <c r="BS195" s="30"/>
    </row>
    <row r="196" spans="9:71" x14ac:dyDescent="0.3"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30"/>
      <c r="BP196" s="30"/>
      <c r="BQ196" s="30"/>
      <c r="BR196" s="30"/>
      <c r="BS196" s="30"/>
    </row>
    <row r="197" spans="9:71" x14ac:dyDescent="0.3"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30"/>
      <c r="BP197" s="30"/>
      <c r="BQ197" s="30"/>
      <c r="BR197" s="30"/>
      <c r="BS197" s="30"/>
    </row>
    <row r="198" spans="9:71" x14ac:dyDescent="0.3"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30"/>
      <c r="BP198" s="30"/>
      <c r="BQ198" s="30"/>
      <c r="BR198" s="30"/>
      <c r="BS198" s="30"/>
    </row>
    <row r="199" spans="9:71" x14ac:dyDescent="0.3"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30"/>
      <c r="BP199" s="30"/>
      <c r="BQ199" s="30"/>
      <c r="BR199" s="30"/>
      <c r="BS199" s="30"/>
    </row>
    <row r="200" spans="9:71" x14ac:dyDescent="0.3"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0"/>
      <c r="BN200" s="30"/>
      <c r="BO200" s="30"/>
      <c r="BP200" s="30"/>
      <c r="BQ200" s="30"/>
      <c r="BR200" s="30"/>
      <c r="BS200" s="30"/>
    </row>
    <row r="201" spans="9:71" x14ac:dyDescent="0.3"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0"/>
      <c r="BN201" s="30"/>
      <c r="BO201" s="30"/>
      <c r="BP201" s="30"/>
      <c r="BQ201" s="30"/>
      <c r="BR201" s="30"/>
      <c r="BS201" s="30"/>
    </row>
    <row r="202" spans="9:71" x14ac:dyDescent="0.3"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30"/>
      <c r="BP202" s="30"/>
      <c r="BQ202" s="30"/>
      <c r="BR202" s="30"/>
      <c r="BS202" s="30"/>
    </row>
    <row r="203" spans="9:71" x14ac:dyDescent="0.3"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30"/>
      <c r="BP203" s="30"/>
      <c r="BQ203" s="30"/>
      <c r="BR203" s="30"/>
      <c r="BS203" s="30"/>
    </row>
    <row r="204" spans="9:71" x14ac:dyDescent="0.3"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30"/>
      <c r="BP204" s="30"/>
      <c r="BQ204" s="30"/>
      <c r="BR204" s="30"/>
      <c r="BS204" s="30"/>
    </row>
    <row r="205" spans="9:71" x14ac:dyDescent="0.3"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0"/>
      <c r="BN205" s="30"/>
      <c r="BO205" s="30"/>
      <c r="BP205" s="30"/>
      <c r="BQ205" s="30"/>
      <c r="BR205" s="30"/>
      <c r="BS205" s="30"/>
    </row>
    <row r="206" spans="9:71" x14ac:dyDescent="0.3"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0"/>
      <c r="BN206" s="30"/>
      <c r="BO206" s="30"/>
      <c r="BP206" s="30"/>
      <c r="BQ206" s="30"/>
      <c r="BR206" s="30"/>
      <c r="BS206" s="30"/>
    </row>
    <row r="207" spans="9:71" x14ac:dyDescent="0.3"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0"/>
      <c r="BN207" s="30"/>
      <c r="BO207" s="30"/>
      <c r="BP207" s="30"/>
      <c r="BQ207" s="30"/>
      <c r="BR207" s="30"/>
      <c r="BS207" s="30"/>
    </row>
    <row r="208" spans="9:71" x14ac:dyDescent="0.3"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0"/>
      <c r="BN208" s="30"/>
      <c r="BO208" s="30"/>
      <c r="BP208" s="30"/>
      <c r="BQ208" s="30"/>
      <c r="BR208" s="30"/>
      <c r="BS208" s="30"/>
    </row>
    <row r="209" spans="9:71" x14ac:dyDescent="0.3"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  <c r="BE209" s="30"/>
      <c r="BF209" s="30"/>
      <c r="BG209" s="30"/>
      <c r="BH209" s="30"/>
      <c r="BI209" s="30"/>
      <c r="BJ209" s="30"/>
      <c r="BK209" s="30"/>
      <c r="BL209" s="30"/>
      <c r="BM209" s="30"/>
      <c r="BN209" s="30"/>
      <c r="BO209" s="30"/>
      <c r="BP209" s="30"/>
      <c r="BQ209" s="30"/>
      <c r="BR209" s="30"/>
      <c r="BS209" s="30"/>
    </row>
    <row r="210" spans="9:71" x14ac:dyDescent="0.3"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  <c r="BD210" s="30"/>
      <c r="BE210" s="30"/>
      <c r="BF210" s="30"/>
      <c r="BG210" s="30"/>
      <c r="BH210" s="30"/>
      <c r="BI210" s="30"/>
      <c r="BJ210" s="30"/>
      <c r="BK210" s="30"/>
      <c r="BL210" s="30"/>
      <c r="BM210" s="30"/>
      <c r="BN210" s="30"/>
      <c r="BO210" s="30"/>
      <c r="BP210" s="30"/>
      <c r="BQ210" s="30"/>
      <c r="BR210" s="30"/>
      <c r="BS210" s="30"/>
    </row>
    <row r="211" spans="9:71" x14ac:dyDescent="0.3"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  <c r="BD211" s="30"/>
      <c r="BE211" s="30"/>
      <c r="BF211" s="30"/>
      <c r="BG211" s="30"/>
      <c r="BH211" s="30"/>
      <c r="BI211" s="30"/>
      <c r="BJ211" s="30"/>
      <c r="BK211" s="30"/>
      <c r="BL211" s="30"/>
      <c r="BM211" s="30"/>
      <c r="BN211" s="30"/>
      <c r="BO211" s="30"/>
      <c r="BP211" s="30"/>
      <c r="BQ211" s="30"/>
      <c r="BR211" s="30"/>
      <c r="BS211" s="30"/>
    </row>
    <row r="212" spans="9:71" x14ac:dyDescent="0.3"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/>
      <c r="BL212" s="30"/>
      <c r="BM212" s="30"/>
      <c r="BN212" s="30"/>
      <c r="BO212" s="30"/>
      <c r="BP212" s="30"/>
      <c r="BQ212" s="30"/>
      <c r="BR212" s="30"/>
      <c r="BS212" s="30"/>
    </row>
    <row r="213" spans="9:71" x14ac:dyDescent="0.3"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/>
      <c r="BL213" s="30"/>
      <c r="BM213" s="30"/>
      <c r="BN213" s="30"/>
      <c r="BO213" s="30"/>
      <c r="BP213" s="30"/>
      <c r="BQ213" s="30"/>
      <c r="BR213" s="30"/>
      <c r="BS213" s="30"/>
    </row>
    <row r="214" spans="9:71" x14ac:dyDescent="0.3"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/>
      <c r="BL214" s="30"/>
      <c r="BM214" s="30"/>
      <c r="BN214" s="30"/>
      <c r="BO214" s="30"/>
      <c r="BP214" s="30"/>
      <c r="BQ214" s="30"/>
      <c r="BR214" s="30"/>
      <c r="BS214" s="30"/>
    </row>
    <row r="215" spans="9:71" x14ac:dyDescent="0.3"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/>
      <c r="BL215" s="30"/>
      <c r="BM215" s="30"/>
      <c r="BN215" s="30"/>
      <c r="BO215" s="30"/>
      <c r="BP215" s="30"/>
      <c r="BQ215" s="30"/>
      <c r="BR215" s="30"/>
      <c r="BS215" s="30"/>
    </row>
    <row r="216" spans="9:71" x14ac:dyDescent="0.3"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/>
      <c r="BL216" s="30"/>
      <c r="BM216" s="30"/>
      <c r="BN216" s="30"/>
      <c r="BO216" s="30"/>
      <c r="BP216" s="30"/>
      <c r="BQ216" s="30"/>
      <c r="BR216" s="30"/>
      <c r="BS216" s="30"/>
    </row>
    <row r="217" spans="9:71" x14ac:dyDescent="0.3"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  <c r="BD217" s="30"/>
      <c r="BE217" s="30"/>
      <c r="BF217" s="30"/>
      <c r="BG217" s="30"/>
      <c r="BH217" s="30"/>
      <c r="BI217" s="30"/>
      <c r="BJ217" s="30"/>
      <c r="BK217" s="30"/>
      <c r="BL217" s="30"/>
      <c r="BM217" s="30"/>
      <c r="BN217" s="30"/>
      <c r="BO217" s="30"/>
      <c r="BP217" s="30"/>
      <c r="BQ217" s="30"/>
      <c r="BR217" s="30"/>
      <c r="BS217" s="30"/>
    </row>
    <row r="218" spans="9:71" x14ac:dyDescent="0.3"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  <c r="BD218" s="30"/>
      <c r="BE218" s="30"/>
      <c r="BF218" s="30"/>
      <c r="BG218" s="30"/>
      <c r="BH218" s="30"/>
      <c r="BI218" s="30"/>
      <c r="BJ218" s="30"/>
      <c r="BK218" s="30"/>
      <c r="BL218" s="30"/>
      <c r="BM218" s="30"/>
      <c r="BN218" s="30"/>
      <c r="BO218" s="30"/>
      <c r="BP218" s="30"/>
      <c r="BQ218" s="30"/>
      <c r="BR218" s="30"/>
      <c r="BS218" s="30"/>
    </row>
    <row r="219" spans="9:71" x14ac:dyDescent="0.3"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  <c r="BM219" s="30"/>
      <c r="BN219" s="30"/>
      <c r="BO219" s="30"/>
      <c r="BP219" s="30"/>
      <c r="BQ219" s="30"/>
      <c r="BR219" s="30"/>
      <c r="BS219" s="30"/>
    </row>
    <row r="220" spans="9:71" x14ac:dyDescent="0.3"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  <c r="BE220" s="30"/>
      <c r="BF220" s="30"/>
      <c r="BG220" s="30"/>
      <c r="BH220" s="30"/>
      <c r="BI220" s="30"/>
      <c r="BJ220" s="30"/>
      <c r="BK220" s="30"/>
      <c r="BL220" s="30"/>
      <c r="BM220" s="30"/>
      <c r="BN220" s="30"/>
      <c r="BO220" s="30"/>
      <c r="BP220" s="30"/>
      <c r="BQ220" s="30"/>
      <c r="BR220" s="30"/>
      <c r="BS220" s="30"/>
    </row>
    <row r="221" spans="9:71" x14ac:dyDescent="0.3"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  <c r="BE221" s="30"/>
      <c r="BF221" s="30"/>
      <c r="BG221" s="30"/>
      <c r="BH221" s="30"/>
      <c r="BI221" s="30"/>
      <c r="BJ221" s="30"/>
      <c r="BK221" s="30"/>
      <c r="BL221" s="30"/>
      <c r="BM221" s="30"/>
      <c r="BN221" s="30"/>
      <c r="BO221" s="30"/>
      <c r="BP221" s="30"/>
      <c r="BQ221" s="30"/>
      <c r="BR221" s="30"/>
      <c r="BS221" s="30"/>
    </row>
    <row r="222" spans="9:71" x14ac:dyDescent="0.3"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  <c r="BE222" s="30"/>
      <c r="BF222" s="30"/>
      <c r="BG222" s="30"/>
      <c r="BH222" s="30"/>
      <c r="BI222" s="30"/>
      <c r="BJ222" s="30"/>
      <c r="BK222" s="30"/>
      <c r="BL222" s="30"/>
      <c r="BM222" s="30"/>
      <c r="BN222" s="30"/>
      <c r="BO222" s="30"/>
      <c r="BP222" s="30"/>
      <c r="BQ222" s="30"/>
      <c r="BR222" s="30"/>
      <c r="BS222" s="30"/>
    </row>
    <row r="223" spans="9:71" x14ac:dyDescent="0.3"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  <c r="BE223" s="30"/>
      <c r="BF223" s="30"/>
      <c r="BG223" s="30"/>
      <c r="BH223" s="30"/>
      <c r="BI223" s="30"/>
      <c r="BJ223" s="30"/>
      <c r="BK223" s="30"/>
      <c r="BL223" s="30"/>
      <c r="BM223" s="30"/>
      <c r="BN223" s="30"/>
      <c r="BO223" s="30"/>
      <c r="BP223" s="30"/>
      <c r="BQ223" s="30"/>
      <c r="BR223" s="30"/>
      <c r="BS223" s="30"/>
    </row>
    <row r="224" spans="9:71" x14ac:dyDescent="0.3"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  <c r="BE224" s="30"/>
      <c r="BF224" s="30"/>
      <c r="BG224" s="30"/>
      <c r="BH224" s="30"/>
      <c r="BI224" s="30"/>
      <c r="BJ224" s="30"/>
      <c r="BK224" s="30"/>
      <c r="BL224" s="30"/>
      <c r="BM224" s="30"/>
      <c r="BN224" s="30"/>
      <c r="BO224" s="30"/>
      <c r="BP224" s="30"/>
      <c r="BQ224" s="30"/>
      <c r="BR224" s="30"/>
      <c r="BS224" s="30"/>
    </row>
    <row r="225" spans="9:71" x14ac:dyDescent="0.3"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  <c r="BE225" s="30"/>
      <c r="BF225" s="30"/>
      <c r="BG225" s="30"/>
      <c r="BH225" s="30"/>
      <c r="BI225" s="30"/>
      <c r="BJ225" s="30"/>
      <c r="BK225" s="30"/>
      <c r="BL225" s="30"/>
      <c r="BM225" s="30"/>
      <c r="BN225" s="30"/>
      <c r="BO225" s="30"/>
      <c r="BP225" s="30"/>
      <c r="BQ225" s="30"/>
      <c r="BR225" s="30"/>
      <c r="BS225" s="30"/>
    </row>
    <row r="226" spans="9:71" x14ac:dyDescent="0.3"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  <c r="BE226" s="30"/>
      <c r="BF226" s="30"/>
      <c r="BG226" s="30"/>
      <c r="BH226" s="30"/>
      <c r="BI226" s="30"/>
      <c r="BJ226" s="30"/>
      <c r="BK226" s="30"/>
      <c r="BL226" s="30"/>
      <c r="BM226" s="30"/>
      <c r="BN226" s="30"/>
      <c r="BO226" s="30"/>
      <c r="BP226" s="30"/>
      <c r="BQ226" s="30"/>
      <c r="BR226" s="30"/>
      <c r="BS226" s="30"/>
    </row>
    <row r="227" spans="9:71" x14ac:dyDescent="0.3"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  <c r="BM227" s="30"/>
      <c r="BN227" s="30"/>
      <c r="BO227" s="30"/>
      <c r="BP227" s="30"/>
      <c r="BQ227" s="30"/>
      <c r="BR227" s="30"/>
      <c r="BS227" s="30"/>
    </row>
    <row r="228" spans="9:71" x14ac:dyDescent="0.3"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  <c r="BD228" s="30"/>
      <c r="BE228" s="30"/>
      <c r="BF228" s="30"/>
      <c r="BG228" s="30"/>
      <c r="BH228" s="30"/>
      <c r="BI228" s="30"/>
      <c r="BJ228" s="30"/>
      <c r="BK228" s="30"/>
      <c r="BL228" s="30"/>
      <c r="BM228" s="30"/>
      <c r="BN228" s="30"/>
      <c r="BO228" s="30"/>
      <c r="BP228" s="30"/>
      <c r="BQ228" s="30"/>
      <c r="BR228" s="30"/>
      <c r="BS228" s="30"/>
    </row>
    <row r="229" spans="9:71" x14ac:dyDescent="0.3"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  <c r="BD229" s="30"/>
      <c r="BE229" s="30"/>
      <c r="BF229" s="30"/>
      <c r="BG229" s="30"/>
      <c r="BH229" s="30"/>
      <c r="BI229" s="30"/>
      <c r="BJ229" s="30"/>
      <c r="BK229" s="30"/>
      <c r="BL229" s="30"/>
      <c r="BM229" s="30"/>
      <c r="BN229" s="30"/>
      <c r="BO229" s="30"/>
      <c r="BP229" s="30"/>
      <c r="BQ229" s="30"/>
      <c r="BR229" s="30"/>
      <c r="BS229" s="30"/>
    </row>
    <row r="230" spans="9:71" x14ac:dyDescent="0.3"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  <c r="BD230" s="30"/>
      <c r="BE230" s="30"/>
      <c r="BF230" s="30"/>
      <c r="BG230" s="30"/>
      <c r="BH230" s="30"/>
      <c r="BI230" s="30"/>
      <c r="BJ230" s="30"/>
      <c r="BK230" s="30"/>
      <c r="BL230" s="30"/>
      <c r="BM230" s="30"/>
      <c r="BN230" s="30"/>
      <c r="BO230" s="30"/>
      <c r="BP230" s="30"/>
      <c r="BQ230" s="30"/>
      <c r="BR230" s="30"/>
      <c r="BS230" s="30"/>
    </row>
    <row r="231" spans="9:71" x14ac:dyDescent="0.3"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  <c r="BE231" s="30"/>
      <c r="BF231" s="30"/>
      <c r="BG231" s="30"/>
      <c r="BH231" s="30"/>
      <c r="BI231" s="30"/>
      <c r="BJ231" s="30"/>
      <c r="BK231" s="30"/>
      <c r="BL231" s="30"/>
      <c r="BM231" s="30"/>
      <c r="BN231" s="30"/>
      <c r="BO231" s="30"/>
      <c r="BP231" s="30"/>
      <c r="BQ231" s="30"/>
      <c r="BR231" s="30"/>
      <c r="BS231" s="30"/>
    </row>
    <row r="232" spans="9:71" x14ac:dyDescent="0.3"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  <c r="BD232" s="30"/>
      <c r="BE232" s="30"/>
      <c r="BF232" s="30"/>
      <c r="BG232" s="30"/>
      <c r="BH232" s="30"/>
      <c r="BI232" s="30"/>
      <c r="BJ232" s="30"/>
      <c r="BK232" s="30"/>
      <c r="BL232" s="30"/>
      <c r="BM232" s="30"/>
      <c r="BN232" s="30"/>
      <c r="BO232" s="30"/>
      <c r="BP232" s="30"/>
      <c r="BQ232" s="30"/>
      <c r="BR232" s="30"/>
      <c r="BS232" s="30"/>
    </row>
    <row r="233" spans="9:71" x14ac:dyDescent="0.3"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  <c r="BD233" s="30"/>
      <c r="BE233" s="30"/>
      <c r="BF233" s="30"/>
      <c r="BG233" s="30"/>
      <c r="BH233" s="30"/>
      <c r="BI233" s="30"/>
      <c r="BJ233" s="30"/>
      <c r="BK233" s="30"/>
      <c r="BL233" s="30"/>
      <c r="BM233" s="30"/>
      <c r="BN233" s="30"/>
      <c r="BO233" s="30"/>
      <c r="BP233" s="30"/>
      <c r="BQ233" s="30"/>
      <c r="BR233" s="30"/>
      <c r="BS233" s="30"/>
    </row>
    <row r="234" spans="9:71" x14ac:dyDescent="0.3"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  <c r="BE234" s="30"/>
      <c r="BF234" s="30"/>
      <c r="BG234" s="30"/>
      <c r="BH234" s="30"/>
      <c r="BI234" s="30"/>
      <c r="BJ234" s="30"/>
      <c r="BK234" s="30"/>
      <c r="BL234" s="30"/>
      <c r="BM234" s="30"/>
      <c r="BN234" s="30"/>
      <c r="BO234" s="30"/>
      <c r="BP234" s="30"/>
      <c r="BQ234" s="30"/>
      <c r="BR234" s="30"/>
      <c r="BS234" s="30"/>
    </row>
    <row r="235" spans="9:71" x14ac:dyDescent="0.3"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  <c r="BE235" s="30"/>
      <c r="BF235" s="30"/>
      <c r="BG235" s="30"/>
      <c r="BH235" s="30"/>
      <c r="BI235" s="30"/>
      <c r="BJ235" s="30"/>
      <c r="BK235" s="30"/>
      <c r="BL235" s="30"/>
      <c r="BM235" s="30"/>
      <c r="BN235" s="30"/>
      <c r="BO235" s="30"/>
      <c r="BP235" s="30"/>
      <c r="BQ235" s="30"/>
      <c r="BR235" s="30"/>
      <c r="BS235" s="30"/>
    </row>
    <row r="236" spans="9:71" x14ac:dyDescent="0.3"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  <c r="BM236" s="30"/>
      <c r="BN236" s="30"/>
      <c r="BO236" s="30"/>
      <c r="BP236" s="30"/>
      <c r="BQ236" s="30"/>
      <c r="BR236" s="30"/>
      <c r="BS236" s="30"/>
    </row>
    <row r="237" spans="9:71" x14ac:dyDescent="0.3"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  <c r="BE237" s="30"/>
      <c r="BF237" s="30"/>
      <c r="BG237" s="30"/>
      <c r="BH237" s="30"/>
      <c r="BI237" s="30"/>
      <c r="BJ237" s="30"/>
      <c r="BK237" s="30"/>
      <c r="BL237" s="30"/>
      <c r="BM237" s="30"/>
      <c r="BN237" s="30"/>
      <c r="BO237" s="30"/>
      <c r="BP237" s="30"/>
      <c r="BQ237" s="30"/>
      <c r="BR237" s="30"/>
      <c r="BS237" s="30"/>
    </row>
    <row r="238" spans="9:71" x14ac:dyDescent="0.3"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  <c r="BE238" s="30"/>
      <c r="BF238" s="30"/>
      <c r="BG238" s="30"/>
      <c r="BH238" s="30"/>
      <c r="BI238" s="30"/>
      <c r="BJ238" s="30"/>
      <c r="BK238" s="30"/>
      <c r="BL238" s="30"/>
      <c r="BM238" s="30"/>
      <c r="BN238" s="30"/>
      <c r="BO238" s="30"/>
      <c r="BP238" s="30"/>
      <c r="BQ238" s="30"/>
      <c r="BR238" s="30"/>
      <c r="BS238" s="30"/>
    </row>
    <row r="239" spans="9:71" x14ac:dyDescent="0.3"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  <c r="BE239" s="30"/>
      <c r="BF239" s="30"/>
      <c r="BG239" s="30"/>
      <c r="BH239" s="30"/>
      <c r="BI239" s="30"/>
      <c r="BJ239" s="30"/>
      <c r="BK239" s="30"/>
      <c r="BL239" s="30"/>
      <c r="BM239" s="30"/>
      <c r="BN239" s="30"/>
      <c r="BO239" s="30"/>
      <c r="BP239" s="30"/>
      <c r="BQ239" s="30"/>
      <c r="BR239" s="30"/>
      <c r="BS239" s="30"/>
    </row>
    <row r="240" spans="9:71" x14ac:dyDescent="0.3"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  <c r="BE240" s="30"/>
      <c r="BF240" s="30"/>
      <c r="BG240" s="30"/>
      <c r="BH240" s="30"/>
      <c r="BI240" s="30"/>
      <c r="BJ240" s="30"/>
      <c r="BK240" s="30"/>
      <c r="BL240" s="30"/>
      <c r="BM240" s="30"/>
      <c r="BN240" s="30"/>
      <c r="BO240" s="30"/>
      <c r="BP240" s="30"/>
      <c r="BQ240" s="30"/>
      <c r="BR240" s="30"/>
      <c r="BS240" s="30"/>
    </row>
    <row r="241" spans="9:71" x14ac:dyDescent="0.3"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  <c r="BG241" s="30"/>
      <c r="BH241" s="30"/>
      <c r="BI241" s="30"/>
      <c r="BJ241" s="30"/>
      <c r="BK241" s="30"/>
      <c r="BL241" s="30"/>
      <c r="BM241" s="30"/>
      <c r="BN241" s="30"/>
      <c r="BO241" s="30"/>
      <c r="BP241" s="30"/>
      <c r="BQ241" s="30"/>
      <c r="BR241" s="30"/>
      <c r="BS241" s="30"/>
    </row>
    <row r="242" spans="9:71" x14ac:dyDescent="0.3"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  <c r="BD242" s="30"/>
      <c r="BE242" s="30"/>
      <c r="BF242" s="30"/>
      <c r="BG242" s="30"/>
      <c r="BH242" s="30"/>
      <c r="BI242" s="30"/>
      <c r="BJ242" s="30"/>
      <c r="BK242" s="30"/>
      <c r="BL242" s="30"/>
      <c r="BM242" s="30"/>
      <c r="BN242" s="30"/>
      <c r="BO242" s="30"/>
      <c r="BP242" s="30"/>
      <c r="BQ242" s="30"/>
      <c r="BR242" s="30"/>
      <c r="BS242" s="30"/>
    </row>
    <row r="243" spans="9:71" x14ac:dyDescent="0.3"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  <c r="BD243" s="30"/>
      <c r="BE243" s="30"/>
      <c r="BF243" s="30"/>
      <c r="BG243" s="30"/>
      <c r="BH243" s="30"/>
      <c r="BI243" s="30"/>
      <c r="BJ243" s="30"/>
      <c r="BK243" s="30"/>
      <c r="BL243" s="30"/>
      <c r="BM243" s="30"/>
      <c r="BN243" s="30"/>
      <c r="BO243" s="30"/>
      <c r="BP243" s="30"/>
      <c r="BQ243" s="30"/>
      <c r="BR243" s="30"/>
      <c r="BS243" s="30"/>
    </row>
    <row r="244" spans="9:71" x14ac:dyDescent="0.3"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  <c r="BG244" s="30"/>
      <c r="BH244" s="30"/>
      <c r="BI244" s="30"/>
      <c r="BJ244" s="30"/>
      <c r="BK244" s="30"/>
      <c r="BL244" s="30"/>
      <c r="BM244" s="30"/>
      <c r="BN244" s="30"/>
      <c r="BO244" s="30"/>
      <c r="BP244" s="30"/>
      <c r="BQ244" s="30"/>
      <c r="BR244" s="30"/>
      <c r="BS244" s="30"/>
    </row>
    <row r="245" spans="9:71" x14ac:dyDescent="0.3"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  <c r="BD245" s="30"/>
      <c r="BE245" s="30"/>
      <c r="BF245" s="30"/>
      <c r="BG245" s="30"/>
      <c r="BH245" s="30"/>
      <c r="BI245" s="30"/>
      <c r="BJ245" s="30"/>
      <c r="BK245" s="30"/>
      <c r="BL245" s="30"/>
      <c r="BM245" s="30"/>
      <c r="BN245" s="30"/>
      <c r="BO245" s="30"/>
      <c r="BP245" s="30"/>
      <c r="BQ245" s="30"/>
      <c r="BR245" s="30"/>
      <c r="BS245" s="30"/>
    </row>
    <row r="246" spans="9:71" x14ac:dyDescent="0.3"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  <c r="BE246" s="30"/>
      <c r="BF246" s="30"/>
      <c r="BG246" s="30"/>
      <c r="BH246" s="30"/>
      <c r="BI246" s="30"/>
      <c r="BJ246" s="30"/>
      <c r="BK246" s="30"/>
      <c r="BL246" s="30"/>
      <c r="BM246" s="30"/>
      <c r="BN246" s="30"/>
      <c r="BO246" s="30"/>
      <c r="BP246" s="30"/>
      <c r="BQ246" s="30"/>
      <c r="BR246" s="30"/>
      <c r="BS246" s="30"/>
    </row>
    <row r="247" spans="9:71" x14ac:dyDescent="0.3"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  <c r="BE247" s="30"/>
      <c r="BF247" s="30"/>
      <c r="BG247" s="30"/>
      <c r="BH247" s="30"/>
      <c r="BI247" s="30"/>
      <c r="BJ247" s="30"/>
      <c r="BK247" s="30"/>
      <c r="BL247" s="30"/>
      <c r="BM247" s="30"/>
      <c r="BN247" s="30"/>
      <c r="BO247" s="30"/>
      <c r="BP247" s="30"/>
      <c r="BQ247" s="30"/>
      <c r="BR247" s="30"/>
      <c r="BS247" s="30"/>
    </row>
    <row r="248" spans="9:71" x14ac:dyDescent="0.3"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  <c r="BE248" s="30"/>
      <c r="BF248" s="30"/>
      <c r="BG248" s="30"/>
      <c r="BH248" s="30"/>
      <c r="BI248" s="30"/>
      <c r="BJ248" s="30"/>
      <c r="BK248" s="30"/>
      <c r="BL248" s="30"/>
      <c r="BM248" s="30"/>
      <c r="BN248" s="30"/>
      <c r="BO248" s="30"/>
      <c r="BP248" s="30"/>
      <c r="BQ248" s="30"/>
      <c r="BR248" s="30"/>
      <c r="BS248" s="30"/>
    </row>
    <row r="249" spans="9:71" x14ac:dyDescent="0.3"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  <c r="BE249" s="30"/>
      <c r="BF249" s="30"/>
      <c r="BG249" s="30"/>
      <c r="BH249" s="30"/>
      <c r="BI249" s="30"/>
      <c r="BJ249" s="30"/>
      <c r="BK249" s="30"/>
      <c r="BL249" s="30"/>
      <c r="BM249" s="30"/>
      <c r="BN249" s="30"/>
      <c r="BO249" s="30"/>
      <c r="BP249" s="30"/>
      <c r="BQ249" s="30"/>
      <c r="BR249" s="30"/>
      <c r="BS249" s="30"/>
    </row>
    <row r="250" spans="9:71" x14ac:dyDescent="0.3"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  <c r="BE250" s="30"/>
      <c r="BF250" s="30"/>
      <c r="BG250" s="30"/>
      <c r="BH250" s="30"/>
      <c r="BI250" s="30"/>
      <c r="BJ250" s="30"/>
      <c r="BK250" s="30"/>
      <c r="BL250" s="30"/>
      <c r="BM250" s="30"/>
      <c r="BN250" s="30"/>
      <c r="BO250" s="30"/>
      <c r="BP250" s="30"/>
      <c r="BQ250" s="30"/>
      <c r="BR250" s="30"/>
      <c r="BS250" s="30"/>
    </row>
    <row r="251" spans="9:71" x14ac:dyDescent="0.3"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  <c r="BE251" s="30"/>
      <c r="BF251" s="30"/>
      <c r="BG251" s="30"/>
      <c r="BH251" s="30"/>
      <c r="BI251" s="30"/>
      <c r="BJ251" s="30"/>
      <c r="BK251" s="30"/>
      <c r="BL251" s="30"/>
      <c r="BM251" s="30"/>
      <c r="BN251" s="30"/>
      <c r="BO251" s="30"/>
      <c r="BP251" s="30"/>
      <c r="BQ251" s="30"/>
      <c r="BR251" s="30"/>
      <c r="BS251" s="30"/>
    </row>
    <row r="252" spans="9:71" x14ac:dyDescent="0.3"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30"/>
      <c r="BB252" s="30"/>
      <c r="BC252" s="30"/>
      <c r="BD252" s="30"/>
      <c r="BE252" s="30"/>
      <c r="BF252" s="30"/>
      <c r="BG252" s="30"/>
      <c r="BH252" s="30"/>
      <c r="BI252" s="30"/>
      <c r="BJ252" s="30"/>
      <c r="BK252" s="30"/>
      <c r="BL252" s="30"/>
      <c r="BM252" s="30"/>
      <c r="BN252" s="30"/>
      <c r="BO252" s="30"/>
      <c r="BP252" s="30"/>
      <c r="BQ252" s="30"/>
      <c r="BR252" s="30"/>
      <c r="BS252" s="30"/>
    </row>
    <row r="253" spans="9:71" x14ac:dyDescent="0.3"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30"/>
      <c r="BB253" s="30"/>
      <c r="BC253" s="30"/>
      <c r="BD253" s="30"/>
      <c r="BE253" s="30"/>
      <c r="BF253" s="30"/>
      <c r="BG253" s="30"/>
      <c r="BH253" s="30"/>
      <c r="BI253" s="30"/>
      <c r="BJ253" s="30"/>
      <c r="BK253" s="30"/>
      <c r="BL253" s="30"/>
      <c r="BM253" s="30"/>
      <c r="BN253" s="30"/>
      <c r="BO253" s="30"/>
      <c r="BP253" s="30"/>
      <c r="BQ253" s="30"/>
      <c r="BR253" s="30"/>
      <c r="BS253" s="30"/>
    </row>
    <row r="254" spans="9:71" x14ac:dyDescent="0.3"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30"/>
      <c r="BB254" s="30"/>
      <c r="BC254" s="30"/>
      <c r="BD254" s="30"/>
      <c r="BE254" s="30"/>
      <c r="BF254" s="30"/>
      <c r="BG254" s="30"/>
      <c r="BH254" s="30"/>
      <c r="BI254" s="30"/>
      <c r="BJ254" s="30"/>
      <c r="BK254" s="30"/>
      <c r="BL254" s="30"/>
      <c r="BM254" s="30"/>
      <c r="BN254" s="30"/>
      <c r="BO254" s="30"/>
      <c r="BP254" s="30"/>
      <c r="BQ254" s="30"/>
      <c r="BR254" s="30"/>
      <c r="BS254" s="30"/>
    </row>
    <row r="255" spans="9:71" x14ac:dyDescent="0.3"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30"/>
      <c r="BB255" s="30"/>
      <c r="BC255" s="30"/>
      <c r="BD255" s="30"/>
      <c r="BE255" s="30"/>
      <c r="BF255" s="30"/>
      <c r="BG255" s="30"/>
      <c r="BH255" s="30"/>
      <c r="BI255" s="30"/>
      <c r="BJ255" s="30"/>
      <c r="BK255" s="30"/>
      <c r="BL255" s="30"/>
      <c r="BM255" s="30"/>
      <c r="BN255" s="30"/>
      <c r="BO255" s="30"/>
      <c r="BP255" s="30"/>
      <c r="BQ255" s="30"/>
      <c r="BR255" s="30"/>
      <c r="BS255" s="30"/>
    </row>
    <row r="256" spans="9:71" x14ac:dyDescent="0.3"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30"/>
      <c r="BB256" s="30"/>
      <c r="BC256" s="30"/>
      <c r="BD256" s="30"/>
      <c r="BE256" s="30"/>
      <c r="BF256" s="30"/>
      <c r="BG256" s="30"/>
      <c r="BH256" s="30"/>
      <c r="BI256" s="30"/>
      <c r="BJ256" s="30"/>
      <c r="BK256" s="30"/>
      <c r="BL256" s="30"/>
      <c r="BM256" s="30"/>
      <c r="BN256" s="30"/>
      <c r="BO256" s="30"/>
      <c r="BP256" s="30"/>
      <c r="BQ256" s="30"/>
      <c r="BR256" s="30"/>
      <c r="BS256" s="30"/>
    </row>
    <row r="257" spans="9:71" x14ac:dyDescent="0.3"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30"/>
      <c r="BB257" s="30"/>
      <c r="BC257" s="30"/>
      <c r="BD257" s="30"/>
      <c r="BE257" s="30"/>
      <c r="BF257" s="30"/>
      <c r="BG257" s="30"/>
      <c r="BH257" s="30"/>
      <c r="BI257" s="30"/>
      <c r="BJ257" s="30"/>
      <c r="BK257" s="30"/>
      <c r="BL257" s="30"/>
      <c r="BM257" s="30"/>
      <c r="BN257" s="30"/>
      <c r="BO257" s="30"/>
      <c r="BP257" s="30"/>
      <c r="BQ257" s="30"/>
      <c r="BR257" s="30"/>
      <c r="BS257" s="30"/>
    </row>
    <row r="258" spans="9:71" x14ac:dyDescent="0.3"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30"/>
      <c r="BB258" s="30"/>
      <c r="BC258" s="30"/>
      <c r="BD258" s="30"/>
      <c r="BE258" s="30"/>
      <c r="BF258" s="30"/>
      <c r="BG258" s="30"/>
      <c r="BH258" s="30"/>
      <c r="BI258" s="30"/>
      <c r="BJ258" s="30"/>
      <c r="BK258" s="30"/>
      <c r="BL258" s="30"/>
      <c r="BM258" s="30"/>
      <c r="BN258" s="30"/>
      <c r="BO258" s="30"/>
      <c r="BP258" s="30"/>
      <c r="BQ258" s="30"/>
      <c r="BR258" s="30"/>
      <c r="BS258" s="30"/>
    </row>
    <row r="259" spans="9:71" x14ac:dyDescent="0.3"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30"/>
      <c r="BB259" s="30"/>
      <c r="BC259" s="30"/>
      <c r="BD259" s="30"/>
      <c r="BE259" s="30"/>
      <c r="BF259" s="30"/>
      <c r="BG259" s="30"/>
      <c r="BH259" s="30"/>
      <c r="BI259" s="30"/>
      <c r="BJ259" s="30"/>
      <c r="BK259" s="30"/>
      <c r="BL259" s="30"/>
      <c r="BM259" s="30"/>
      <c r="BN259" s="30"/>
      <c r="BO259" s="30"/>
      <c r="BP259" s="30"/>
      <c r="BQ259" s="30"/>
      <c r="BR259" s="30"/>
      <c r="BS259" s="30"/>
    </row>
    <row r="260" spans="9:71" x14ac:dyDescent="0.3"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30"/>
      <c r="BB260" s="30"/>
      <c r="BC260" s="30"/>
      <c r="BD260" s="30"/>
      <c r="BE260" s="30"/>
      <c r="BF260" s="30"/>
      <c r="BG260" s="30"/>
      <c r="BH260" s="30"/>
      <c r="BI260" s="30"/>
      <c r="BJ260" s="30"/>
      <c r="BK260" s="30"/>
      <c r="BL260" s="30"/>
      <c r="BM260" s="30"/>
      <c r="BN260" s="30"/>
      <c r="BO260" s="30"/>
      <c r="BP260" s="30"/>
      <c r="BQ260" s="30"/>
      <c r="BR260" s="30"/>
      <c r="BS260" s="30"/>
    </row>
    <row r="261" spans="9:71" x14ac:dyDescent="0.3"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30"/>
      <c r="BB261" s="30"/>
      <c r="BC261" s="30"/>
      <c r="BD261" s="30"/>
      <c r="BE261" s="30"/>
      <c r="BF261" s="30"/>
      <c r="BG261" s="30"/>
      <c r="BH261" s="30"/>
      <c r="BI261" s="30"/>
      <c r="BJ261" s="30"/>
      <c r="BK261" s="30"/>
      <c r="BL261" s="30"/>
      <c r="BM261" s="30"/>
      <c r="BN261" s="30"/>
      <c r="BO261" s="30"/>
      <c r="BP261" s="30"/>
      <c r="BQ261" s="30"/>
      <c r="BR261" s="30"/>
      <c r="BS261" s="30"/>
    </row>
    <row r="262" spans="9:71" x14ac:dyDescent="0.3"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30"/>
      <c r="BB262" s="30"/>
      <c r="BC262" s="30"/>
      <c r="BD262" s="30"/>
      <c r="BE262" s="30"/>
      <c r="BF262" s="30"/>
      <c r="BG262" s="30"/>
      <c r="BH262" s="30"/>
      <c r="BI262" s="30"/>
      <c r="BJ262" s="30"/>
      <c r="BK262" s="30"/>
      <c r="BL262" s="30"/>
      <c r="BM262" s="30"/>
      <c r="BN262" s="30"/>
      <c r="BO262" s="30"/>
      <c r="BP262" s="30"/>
      <c r="BQ262" s="30"/>
      <c r="BR262" s="30"/>
      <c r="BS262" s="30"/>
    </row>
    <row r="263" spans="9:71" x14ac:dyDescent="0.3"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  <c r="BD263" s="30"/>
      <c r="BE263" s="30"/>
      <c r="BF263" s="30"/>
      <c r="BG263" s="30"/>
      <c r="BH263" s="30"/>
      <c r="BI263" s="30"/>
      <c r="BJ263" s="30"/>
      <c r="BK263" s="30"/>
      <c r="BL263" s="30"/>
      <c r="BM263" s="30"/>
      <c r="BN263" s="30"/>
      <c r="BO263" s="30"/>
      <c r="BP263" s="30"/>
      <c r="BQ263" s="30"/>
      <c r="BR263" s="30"/>
      <c r="BS263" s="30"/>
    </row>
    <row r="264" spans="9:71" x14ac:dyDescent="0.3"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  <c r="BD264" s="30"/>
      <c r="BE264" s="30"/>
      <c r="BF264" s="30"/>
      <c r="BG264" s="30"/>
      <c r="BH264" s="30"/>
      <c r="BI264" s="30"/>
      <c r="BJ264" s="30"/>
      <c r="BK264" s="30"/>
      <c r="BL264" s="30"/>
      <c r="BM264" s="30"/>
      <c r="BN264" s="30"/>
      <c r="BO264" s="30"/>
      <c r="BP264" s="30"/>
      <c r="BQ264" s="30"/>
      <c r="BR264" s="30"/>
      <c r="BS264" s="30"/>
    </row>
    <row r="265" spans="9:71" x14ac:dyDescent="0.3"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  <c r="BD265" s="30"/>
      <c r="BE265" s="30"/>
      <c r="BF265" s="30"/>
      <c r="BG265" s="30"/>
      <c r="BH265" s="30"/>
      <c r="BI265" s="30"/>
      <c r="BJ265" s="30"/>
      <c r="BK265" s="30"/>
      <c r="BL265" s="30"/>
      <c r="BM265" s="30"/>
      <c r="BN265" s="30"/>
      <c r="BO265" s="30"/>
      <c r="BP265" s="30"/>
      <c r="BQ265" s="30"/>
      <c r="BR265" s="30"/>
      <c r="BS265" s="30"/>
    </row>
    <row r="266" spans="9:71" x14ac:dyDescent="0.3"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  <c r="BD266" s="30"/>
      <c r="BE266" s="30"/>
      <c r="BF266" s="30"/>
      <c r="BG266" s="30"/>
      <c r="BH266" s="30"/>
      <c r="BI266" s="30"/>
      <c r="BJ266" s="30"/>
      <c r="BK266" s="30"/>
      <c r="BL266" s="30"/>
      <c r="BM266" s="30"/>
      <c r="BN266" s="30"/>
      <c r="BO266" s="30"/>
      <c r="BP266" s="30"/>
      <c r="BQ266" s="30"/>
      <c r="BR266" s="30"/>
      <c r="BS266" s="30"/>
    </row>
    <row r="267" spans="9:71" x14ac:dyDescent="0.3"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  <c r="BD267" s="30"/>
      <c r="BE267" s="30"/>
      <c r="BF267" s="30"/>
      <c r="BG267" s="30"/>
      <c r="BH267" s="30"/>
      <c r="BI267" s="30"/>
      <c r="BJ267" s="30"/>
      <c r="BK267" s="30"/>
      <c r="BL267" s="30"/>
      <c r="BM267" s="30"/>
      <c r="BN267" s="30"/>
      <c r="BO267" s="30"/>
      <c r="BP267" s="30"/>
      <c r="BQ267" s="30"/>
      <c r="BR267" s="30"/>
      <c r="BS267" s="30"/>
    </row>
    <row r="268" spans="9:71" x14ac:dyDescent="0.3"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  <c r="BD268" s="30"/>
      <c r="BE268" s="30"/>
      <c r="BF268" s="30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  <c r="BS268" s="30"/>
    </row>
    <row r="269" spans="9:71" x14ac:dyDescent="0.3"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  <c r="BD269" s="30"/>
      <c r="BE269" s="30"/>
      <c r="BF269" s="30"/>
      <c r="BG269" s="30"/>
      <c r="BH269" s="30"/>
      <c r="BI269" s="30"/>
      <c r="BJ269" s="30"/>
      <c r="BK269" s="30"/>
      <c r="BL269" s="30"/>
      <c r="BM269" s="30"/>
      <c r="BN269" s="30"/>
      <c r="BO269" s="30"/>
      <c r="BP269" s="30"/>
      <c r="BQ269" s="30"/>
      <c r="BR269" s="30"/>
      <c r="BS269" s="30"/>
    </row>
    <row r="270" spans="9:71" x14ac:dyDescent="0.3"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  <c r="BD270" s="30"/>
      <c r="BE270" s="30"/>
      <c r="BF270" s="30"/>
      <c r="BG270" s="30"/>
      <c r="BH270" s="30"/>
      <c r="BI270" s="30"/>
      <c r="BJ270" s="30"/>
      <c r="BK270" s="30"/>
      <c r="BL270" s="30"/>
      <c r="BM270" s="30"/>
      <c r="BN270" s="30"/>
      <c r="BO270" s="30"/>
      <c r="BP270" s="30"/>
      <c r="BQ270" s="30"/>
      <c r="BR270" s="30"/>
      <c r="BS270" s="30"/>
    </row>
    <row r="271" spans="9:71" x14ac:dyDescent="0.3"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  <c r="BD271" s="30"/>
      <c r="BE271" s="30"/>
      <c r="BF271" s="30"/>
      <c r="BG271" s="30"/>
      <c r="BH271" s="30"/>
      <c r="BI271" s="30"/>
      <c r="BJ271" s="30"/>
      <c r="BK271" s="30"/>
      <c r="BL271" s="30"/>
      <c r="BM271" s="30"/>
      <c r="BN271" s="30"/>
      <c r="BO271" s="30"/>
      <c r="BP271" s="30"/>
      <c r="BQ271" s="30"/>
      <c r="BR271" s="30"/>
      <c r="BS271" s="30"/>
    </row>
    <row r="272" spans="9:71" x14ac:dyDescent="0.3"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  <c r="BD272" s="30"/>
      <c r="BE272" s="30"/>
      <c r="BF272" s="30"/>
      <c r="BG272" s="30"/>
      <c r="BH272" s="30"/>
      <c r="BI272" s="30"/>
      <c r="BJ272" s="30"/>
      <c r="BK272" s="30"/>
      <c r="BL272" s="30"/>
      <c r="BM272" s="30"/>
      <c r="BN272" s="30"/>
      <c r="BO272" s="30"/>
      <c r="BP272" s="30"/>
      <c r="BQ272" s="30"/>
      <c r="BR272" s="30"/>
      <c r="BS272" s="30"/>
    </row>
    <row r="273" spans="9:71" x14ac:dyDescent="0.3"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  <c r="BD273" s="30"/>
      <c r="BE273" s="30"/>
      <c r="BF273" s="30"/>
      <c r="BG273" s="30"/>
      <c r="BH273" s="30"/>
      <c r="BI273" s="30"/>
      <c r="BJ273" s="30"/>
      <c r="BK273" s="30"/>
      <c r="BL273" s="30"/>
      <c r="BM273" s="30"/>
      <c r="BN273" s="30"/>
      <c r="BO273" s="30"/>
      <c r="BP273" s="30"/>
      <c r="BQ273" s="30"/>
      <c r="BR273" s="30"/>
      <c r="BS273" s="30"/>
    </row>
    <row r="274" spans="9:71" x14ac:dyDescent="0.3"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  <c r="BD274" s="30"/>
      <c r="BE274" s="30"/>
      <c r="BF274" s="30"/>
      <c r="BG274" s="30"/>
      <c r="BH274" s="30"/>
      <c r="BI274" s="30"/>
      <c r="BJ274" s="30"/>
      <c r="BK274" s="30"/>
      <c r="BL274" s="30"/>
      <c r="BM274" s="30"/>
      <c r="BN274" s="30"/>
      <c r="BO274" s="30"/>
      <c r="BP274" s="30"/>
      <c r="BQ274" s="30"/>
      <c r="BR274" s="30"/>
      <c r="BS274" s="30"/>
    </row>
    <row r="275" spans="9:71" x14ac:dyDescent="0.3"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  <c r="BD275" s="30"/>
      <c r="BE275" s="30"/>
      <c r="BF275" s="30"/>
      <c r="BG275" s="30"/>
      <c r="BH275" s="30"/>
      <c r="BI275" s="30"/>
      <c r="BJ275" s="30"/>
      <c r="BK275" s="30"/>
      <c r="BL275" s="30"/>
      <c r="BM275" s="30"/>
      <c r="BN275" s="30"/>
      <c r="BO275" s="30"/>
      <c r="BP275" s="30"/>
      <c r="BQ275" s="30"/>
      <c r="BR275" s="30"/>
      <c r="BS275" s="30"/>
    </row>
    <row r="276" spans="9:71" x14ac:dyDescent="0.3"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  <c r="BD276" s="30"/>
      <c r="BE276" s="30"/>
      <c r="BF276" s="30"/>
      <c r="BG276" s="30"/>
      <c r="BH276" s="30"/>
      <c r="BI276" s="30"/>
      <c r="BJ276" s="30"/>
      <c r="BK276" s="30"/>
      <c r="BL276" s="30"/>
      <c r="BM276" s="30"/>
      <c r="BN276" s="30"/>
      <c r="BO276" s="30"/>
      <c r="BP276" s="30"/>
      <c r="BQ276" s="30"/>
      <c r="BR276" s="30"/>
      <c r="BS276" s="30"/>
    </row>
    <row r="277" spans="9:71" x14ac:dyDescent="0.3"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  <c r="BD277" s="30"/>
      <c r="BE277" s="30"/>
      <c r="BF277" s="30"/>
      <c r="BG277" s="30"/>
      <c r="BH277" s="30"/>
      <c r="BI277" s="30"/>
      <c r="BJ277" s="30"/>
      <c r="BK277" s="30"/>
      <c r="BL277" s="30"/>
      <c r="BM277" s="30"/>
      <c r="BN277" s="30"/>
      <c r="BO277" s="30"/>
      <c r="BP277" s="30"/>
      <c r="BQ277" s="30"/>
      <c r="BR277" s="30"/>
      <c r="BS277" s="30"/>
    </row>
    <row r="278" spans="9:71" x14ac:dyDescent="0.3"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  <c r="BD278" s="30"/>
      <c r="BE278" s="30"/>
      <c r="BF278" s="30"/>
      <c r="BG278" s="30"/>
      <c r="BH278" s="30"/>
      <c r="BI278" s="30"/>
      <c r="BJ278" s="30"/>
      <c r="BK278" s="30"/>
      <c r="BL278" s="30"/>
      <c r="BM278" s="30"/>
      <c r="BN278" s="30"/>
      <c r="BO278" s="30"/>
      <c r="BP278" s="30"/>
      <c r="BQ278" s="30"/>
      <c r="BR278" s="30"/>
      <c r="BS278" s="30"/>
    </row>
    <row r="279" spans="9:71" x14ac:dyDescent="0.3"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  <c r="BD279" s="30"/>
      <c r="BE279" s="30"/>
      <c r="BF279" s="30"/>
      <c r="BG279" s="30"/>
      <c r="BH279" s="30"/>
      <c r="BI279" s="30"/>
      <c r="BJ279" s="30"/>
      <c r="BK279" s="30"/>
      <c r="BL279" s="30"/>
      <c r="BM279" s="30"/>
      <c r="BN279" s="30"/>
      <c r="BO279" s="30"/>
      <c r="BP279" s="30"/>
      <c r="BQ279" s="30"/>
      <c r="BR279" s="30"/>
      <c r="BS279" s="30"/>
    </row>
    <row r="280" spans="9:71" x14ac:dyDescent="0.3"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  <c r="BD280" s="30"/>
      <c r="BE280" s="30"/>
      <c r="BF280" s="30"/>
      <c r="BG280" s="30"/>
      <c r="BH280" s="30"/>
      <c r="BI280" s="30"/>
      <c r="BJ280" s="30"/>
      <c r="BK280" s="30"/>
      <c r="BL280" s="30"/>
      <c r="BM280" s="30"/>
      <c r="BN280" s="30"/>
      <c r="BO280" s="30"/>
      <c r="BP280" s="30"/>
      <c r="BQ280" s="30"/>
      <c r="BR280" s="30"/>
      <c r="BS280" s="30"/>
    </row>
    <row r="281" spans="9:71" x14ac:dyDescent="0.3"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  <c r="BD281" s="30"/>
      <c r="BE281" s="30"/>
      <c r="BF281" s="30"/>
      <c r="BG281" s="30"/>
      <c r="BH281" s="30"/>
      <c r="BI281" s="30"/>
      <c r="BJ281" s="30"/>
      <c r="BK281" s="30"/>
      <c r="BL281" s="30"/>
      <c r="BM281" s="30"/>
      <c r="BN281" s="30"/>
      <c r="BO281" s="30"/>
      <c r="BP281" s="30"/>
      <c r="BQ281" s="30"/>
      <c r="BR281" s="30"/>
      <c r="BS281" s="30"/>
    </row>
    <row r="282" spans="9:71" x14ac:dyDescent="0.3"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  <c r="BD282" s="30"/>
      <c r="BE282" s="30"/>
      <c r="BF282" s="30"/>
      <c r="BG282" s="30"/>
      <c r="BH282" s="30"/>
      <c r="BI282" s="30"/>
      <c r="BJ282" s="30"/>
      <c r="BK282" s="30"/>
      <c r="BL282" s="30"/>
      <c r="BM282" s="30"/>
      <c r="BN282" s="30"/>
      <c r="BO282" s="30"/>
      <c r="BP282" s="30"/>
      <c r="BQ282" s="30"/>
      <c r="BR282" s="30"/>
      <c r="BS282" s="30"/>
    </row>
    <row r="283" spans="9:71" x14ac:dyDescent="0.3"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  <c r="BD283" s="30"/>
      <c r="BE283" s="30"/>
      <c r="BF283" s="30"/>
      <c r="BG283" s="30"/>
      <c r="BH283" s="30"/>
      <c r="BI283" s="30"/>
      <c r="BJ283" s="30"/>
      <c r="BK283" s="30"/>
      <c r="BL283" s="30"/>
      <c r="BM283" s="30"/>
      <c r="BN283" s="30"/>
      <c r="BO283" s="30"/>
      <c r="BP283" s="30"/>
      <c r="BQ283" s="30"/>
      <c r="BR283" s="30"/>
      <c r="BS283" s="30"/>
    </row>
    <row r="284" spans="9:71" x14ac:dyDescent="0.3"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  <c r="BD284" s="30"/>
      <c r="BE284" s="30"/>
      <c r="BF284" s="30"/>
      <c r="BG284" s="30"/>
      <c r="BH284" s="30"/>
      <c r="BI284" s="30"/>
      <c r="BJ284" s="30"/>
      <c r="BK284" s="30"/>
      <c r="BL284" s="30"/>
      <c r="BM284" s="30"/>
      <c r="BN284" s="30"/>
      <c r="BO284" s="30"/>
      <c r="BP284" s="30"/>
      <c r="BQ284" s="30"/>
      <c r="BR284" s="30"/>
      <c r="BS284" s="30"/>
    </row>
    <row r="285" spans="9:71" x14ac:dyDescent="0.3"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  <c r="BD285" s="30"/>
      <c r="BE285" s="30"/>
      <c r="BF285" s="30"/>
      <c r="BG285" s="30"/>
      <c r="BH285" s="30"/>
      <c r="BI285" s="30"/>
      <c r="BJ285" s="30"/>
      <c r="BK285" s="30"/>
      <c r="BL285" s="30"/>
      <c r="BM285" s="30"/>
      <c r="BN285" s="30"/>
      <c r="BO285" s="30"/>
      <c r="BP285" s="30"/>
      <c r="BQ285" s="30"/>
      <c r="BR285" s="30"/>
      <c r="BS285" s="30"/>
    </row>
    <row r="286" spans="9:71" x14ac:dyDescent="0.3"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  <c r="BD286" s="30"/>
      <c r="BE286" s="30"/>
      <c r="BF286" s="30"/>
      <c r="BG286" s="30"/>
      <c r="BH286" s="30"/>
      <c r="BI286" s="30"/>
      <c r="BJ286" s="30"/>
      <c r="BK286" s="30"/>
      <c r="BL286" s="30"/>
      <c r="BM286" s="30"/>
      <c r="BN286" s="30"/>
      <c r="BO286" s="30"/>
      <c r="BP286" s="30"/>
      <c r="BQ286" s="30"/>
      <c r="BR286" s="30"/>
      <c r="BS286" s="30"/>
    </row>
    <row r="287" spans="9:71" x14ac:dyDescent="0.3"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30"/>
      <c r="BQ287" s="30"/>
      <c r="BR287" s="30"/>
      <c r="BS287" s="30"/>
    </row>
    <row r="288" spans="9:71" x14ac:dyDescent="0.3"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  <c r="BD288" s="30"/>
      <c r="BE288" s="30"/>
      <c r="BF288" s="30"/>
      <c r="BG288" s="30"/>
      <c r="BH288" s="30"/>
      <c r="BI288" s="30"/>
      <c r="BJ288" s="30"/>
      <c r="BK288" s="30"/>
      <c r="BL288" s="30"/>
      <c r="BM288" s="30"/>
      <c r="BN288" s="30"/>
      <c r="BO288" s="30"/>
      <c r="BP288" s="30"/>
      <c r="BQ288" s="30"/>
      <c r="BR288" s="30"/>
      <c r="BS288" s="30"/>
    </row>
    <row r="289" spans="9:71" x14ac:dyDescent="0.3"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  <c r="BD289" s="30"/>
      <c r="BE289" s="30"/>
      <c r="BF289" s="30"/>
      <c r="BG289" s="30"/>
      <c r="BH289" s="30"/>
      <c r="BI289" s="30"/>
      <c r="BJ289" s="30"/>
      <c r="BK289" s="30"/>
      <c r="BL289" s="30"/>
      <c r="BM289" s="30"/>
      <c r="BN289" s="30"/>
      <c r="BO289" s="30"/>
      <c r="BP289" s="30"/>
      <c r="BQ289" s="30"/>
      <c r="BR289" s="30"/>
      <c r="BS289" s="30"/>
    </row>
    <row r="290" spans="9:71" x14ac:dyDescent="0.3"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  <c r="BD290" s="30"/>
      <c r="BE290" s="30"/>
      <c r="BF290" s="30"/>
      <c r="BG290" s="30"/>
      <c r="BH290" s="30"/>
      <c r="BI290" s="30"/>
      <c r="BJ290" s="30"/>
      <c r="BK290" s="30"/>
      <c r="BL290" s="30"/>
      <c r="BM290" s="30"/>
      <c r="BN290" s="30"/>
      <c r="BO290" s="30"/>
      <c r="BP290" s="30"/>
      <c r="BQ290" s="30"/>
      <c r="BR290" s="30"/>
      <c r="BS290" s="30"/>
    </row>
    <row r="291" spans="9:71" x14ac:dyDescent="0.3"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  <c r="BD291" s="30"/>
      <c r="BE291" s="30"/>
      <c r="BF291" s="30"/>
      <c r="BG291" s="30"/>
      <c r="BH291" s="30"/>
      <c r="BI291" s="30"/>
      <c r="BJ291" s="30"/>
      <c r="BK291" s="30"/>
      <c r="BL291" s="30"/>
      <c r="BM291" s="30"/>
      <c r="BN291" s="30"/>
      <c r="BO291" s="30"/>
      <c r="BP291" s="30"/>
      <c r="BQ291" s="30"/>
      <c r="BR291" s="30"/>
      <c r="BS291" s="30"/>
    </row>
    <row r="292" spans="9:71" x14ac:dyDescent="0.3"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  <c r="BD292" s="30"/>
      <c r="BE292" s="30"/>
      <c r="BF292" s="30"/>
      <c r="BG292" s="30"/>
      <c r="BH292" s="30"/>
      <c r="BI292" s="30"/>
      <c r="BJ292" s="30"/>
      <c r="BK292" s="30"/>
      <c r="BL292" s="30"/>
      <c r="BM292" s="30"/>
      <c r="BN292" s="30"/>
      <c r="BO292" s="30"/>
      <c r="BP292" s="30"/>
      <c r="BQ292" s="30"/>
      <c r="BR292" s="30"/>
      <c r="BS292" s="30"/>
    </row>
    <row r="293" spans="9:71" x14ac:dyDescent="0.3"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  <c r="BD293" s="30"/>
      <c r="BE293" s="30"/>
      <c r="BF293" s="30"/>
      <c r="BG293" s="30"/>
      <c r="BH293" s="30"/>
      <c r="BI293" s="30"/>
      <c r="BJ293" s="30"/>
      <c r="BK293" s="30"/>
      <c r="BL293" s="30"/>
      <c r="BM293" s="30"/>
      <c r="BN293" s="30"/>
      <c r="BO293" s="30"/>
      <c r="BP293" s="30"/>
      <c r="BQ293" s="30"/>
      <c r="BR293" s="30"/>
      <c r="BS293" s="30"/>
    </row>
    <row r="294" spans="9:71" x14ac:dyDescent="0.3"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  <c r="BD294" s="30"/>
      <c r="BE294" s="30"/>
      <c r="BF294" s="30"/>
      <c r="BG294" s="30"/>
      <c r="BH294" s="30"/>
      <c r="BI294" s="30"/>
      <c r="BJ294" s="30"/>
      <c r="BK294" s="30"/>
      <c r="BL294" s="30"/>
      <c r="BM294" s="30"/>
      <c r="BN294" s="30"/>
      <c r="BO294" s="30"/>
      <c r="BP294" s="30"/>
      <c r="BQ294" s="30"/>
      <c r="BR294" s="30"/>
      <c r="BS294" s="30"/>
    </row>
    <row r="295" spans="9:71" x14ac:dyDescent="0.3"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30"/>
      <c r="BB295" s="30"/>
      <c r="BC295" s="30"/>
      <c r="BD295" s="30"/>
      <c r="BE295" s="30"/>
      <c r="BF295" s="30"/>
      <c r="BG295" s="30"/>
      <c r="BH295" s="30"/>
      <c r="BI295" s="30"/>
      <c r="BJ295" s="30"/>
      <c r="BK295" s="30"/>
      <c r="BL295" s="30"/>
      <c r="BM295" s="30"/>
      <c r="BN295" s="30"/>
      <c r="BO295" s="30"/>
      <c r="BP295" s="30"/>
      <c r="BQ295" s="30"/>
      <c r="BR295" s="30"/>
      <c r="BS295" s="30"/>
    </row>
    <row r="296" spans="9:71" x14ac:dyDescent="0.3"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30"/>
      <c r="BB296" s="30"/>
      <c r="BC296" s="30"/>
      <c r="BD296" s="30"/>
      <c r="BE296" s="30"/>
      <c r="BF296" s="30"/>
      <c r="BG296" s="30"/>
      <c r="BH296" s="30"/>
      <c r="BI296" s="30"/>
      <c r="BJ296" s="30"/>
      <c r="BK296" s="30"/>
      <c r="BL296" s="30"/>
      <c r="BM296" s="30"/>
      <c r="BN296" s="30"/>
      <c r="BO296" s="30"/>
      <c r="BP296" s="30"/>
      <c r="BQ296" s="30"/>
      <c r="BR296" s="30"/>
      <c r="BS296" s="30"/>
    </row>
    <row r="297" spans="9:71" x14ac:dyDescent="0.3"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30"/>
      <c r="BB297" s="30"/>
      <c r="BC297" s="30"/>
      <c r="BD297" s="30"/>
      <c r="BE297" s="30"/>
      <c r="BF297" s="30"/>
      <c r="BG297" s="30"/>
      <c r="BH297" s="30"/>
      <c r="BI297" s="30"/>
      <c r="BJ297" s="30"/>
      <c r="BK297" s="30"/>
      <c r="BL297" s="30"/>
      <c r="BM297" s="30"/>
      <c r="BN297" s="30"/>
      <c r="BO297" s="30"/>
      <c r="BP297" s="30"/>
      <c r="BQ297" s="30"/>
      <c r="BR297" s="30"/>
      <c r="BS297" s="30"/>
    </row>
    <row r="298" spans="9:71" x14ac:dyDescent="0.3"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30"/>
      <c r="BB298" s="30"/>
      <c r="BC298" s="30"/>
      <c r="BD298" s="30"/>
      <c r="BE298" s="30"/>
      <c r="BF298" s="30"/>
      <c r="BG298" s="30"/>
      <c r="BH298" s="30"/>
      <c r="BI298" s="30"/>
      <c r="BJ298" s="30"/>
      <c r="BK298" s="30"/>
      <c r="BL298" s="30"/>
      <c r="BM298" s="30"/>
      <c r="BN298" s="30"/>
      <c r="BO298" s="30"/>
      <c r="BP298" s="30"/>
      <c r="BQ298" s="30"/>
      <c r="BR298" s="30"/>
      <c r="BS298" s="30"/>
    </row>
    <row r="299" spans="9:71" x14ac:dyDescent="0.3"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30"/>
      <c r="BB299" s="30"/>
      <c r="BC299" s="30"/>
      <c r="BD299" s="30"/>
      <c r="BE299" s="30"/>
      <c r="BF299" s="30"/>
      <c r="BG299" s="30"/>
      <c r="BH299" s="30"/>
      <c r="BI299" s="30"/>
      <c r="BJ299" s="30"/>
      <c r="BK299" s="30"/>
      <c r="BL299" s="30"/>
      <c r="BM299" s="30"/>
      <c r="BN299" s="30"/>
      <c r="BO299" s="30"/>
      <c r="BP299" s="30"/>
      <c r="BQ299" s="30"/>
      <c r="BR299" s="30"/>
      <c r="BS299" s="30"/>
    </row>
    <row r="300" spans="9:71" x14ac:dyDescent="0.3"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30"/>
      <c r="BB300" s="30"/>
      <c r="BC300" s="30"/>
      <c r="BD300" s="30"/>
      <c r="BE300" s="30"/>
      <c r="BF300" s="30"/>
      <c r="BG300" s="30"/>
      <c r="BH300" s="30"/>
      <c r="BI300" s="30"/>
      <c r="BJ300" s="30"/>
      <c r="BK300" s="30"/>
      <c r="BL300" s="30"/>
      <c r="BM300" s="30"/>
      <c r="BN300" s="30"/>
      <c r="BO300" s="30"/>
      <c r="BP300" s="30"/>
      <c r="BQ300" s="30"/>
      <c r="BR300" s="30"/>
      <c r="BS300" s="30"/>
    </row>
    <row r="301" spans="9:71" x14ac:dyDescent="0.3"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30"/>
      <c r="BB301" s="30"/>
      <c r="BC301" s="30"/>
      <c r="BD301" s="30"/>
      <c r="BE301" s="30"/>
      <c r="BF301" s="30"/>
      <c r="BG301" s="30"/>
      <c r="BH301" s="30"/>
      <c r="BI301" s="30"/>
      <c r="BJ301" s="30"/>
      <c r="BK301" s="30"/>
      <c r="BL301" s="30"/>
      <c r="BM301" s="30"/>
      <c r="BN301" s="30"/>
      <c r="BO301" s="30"/>
      <c r="BP301" s="30"/>
      <c r="BQ301" s="30"/>
      <c r="BR301" s="30"/>
      <c r="BS301" s="30"/>
    </row>
    <row r="302" spans="9:71" x14ac:dyDescent="0.3"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30"/>
      <c r="BB302" s="30"/>
      <c r="BC302" s="30"/>
      <c r="BD302" s="30"/>
      <c r="BE302" s="30"/>
      <c r="BF302" s="30"/>
      <c r="BG302" s="30"/>
      <c r="BH302" s="30"/>
      <c r="BI302" s="30"/>
      <c r="BJ302" s="30"/>
      <c r="BK302" s="30"/>
      <c r="BL302" s="30"/>
      <c r="BM302" s="30"/>
      <c r="BN302" s="30"/>
      <c r="BO302" s="30"/>
      <c r="BP302" s="30"/>
      <c r="BQ302" s="30"/>
      <c r="BR302" s="30"/>
      <c r="BS302" s="30"/>
    </row>
    <row r="303" spans="9:71" x14ac:dyDescent="0.3"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30"/>
      <c r="BB303" s="30"/>
      <c r="BC303" s="30"/>
      <c r="BD303" s="30"/>
      <c r="BE303" s="30"/>
      <c r="BF303" s="30"/>
      <c r="BG303" s="30"/>
      <c r="BH303" s="30"/>
      <c r="BI303" s="30"/>
      <c r="BJ303" s="30"/>
      <c r="BK303" s="30"/>
      <c r="BL303" s="30"/>
      <c r="BM303" s="30"/>
      <c r="BN303" s="30"/>
      <c r="BO303" s="30"/>
      <c r="BP303" s="30"/>
      <c r="BQ303" s="30"/>
      <c r="BR303" s="30"/>
      <c r="BS303" s="30"/>
    </row>
    <row r="304" spans="9:71" x14ac:dyDescent="0.3"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30"/>
      <c r="BB304" s="30"/>
      <c r="BC304" s="30"/>
      <c r="BD304" s="30"/>
      <c r="BE304" s="30"/>
      <c r="BF304" s="30"/>
      <c r="BG304" s="30"/>
      <c r="BH304" s="30"/>
      <c r="BI304" s="30"/>
      <c r="BJ304" s="30"/>
      <c r="BK304" s="30"/>
      <c r="BL304" s="30"/>
      <c r="BM304" s="30"/>
      <c r="BN304" s="30"/>
      <c r="BO304" s="30"/>
      <c r="BP304" s="30"/>
      <c r="BQ304" s="30"/>
      <c r="BR304" s="30"/>
      <c r="BS304" s="30"/>
    </row>
    <row r="305" spans="9:71" x14ac:dyDescent="0.3"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30"/>
      <c r="BB305" s="30"/>
      <c r="BC305" s="30"/>
      <c r="BD305" s="30"/>
      <c r="BE305" s="30"/>
      <c r="BF305" s="30"/>
      <c r="BG305" s="30"/>
      <c r="BH305" s="30"/>
      <c r="BI305" s="30"/>
      <c r="BJ305" s="30"/>
      <c r="BK305" s="30"/>
      <c r="BL305" s="30"/>
      <c r="BM305" s="30"/>
      <c r="BN305" s="30"/>
      <c r="BO305" s="30"/>
      <c r="BP305" s="30"/>
      <c r="BQ305" s="30"/>
      <c r="BR305" s="30"/>
      <c r="BS305" s="30"/>
    </row>
    <row r="306" spans="9:71" x14ac:dyDescent="0.3"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30"/>
      <c r="AV306" s="30"/>
      <c r="AW306" s="30"/>
      <c r="AX306" s="30"/>
      <c r="AY306" s="30"/>
      <c r="AZ306" s="30"/>
      <c r="BA306" s="30"/>
      <c r="BB306" s="30"/>
      <c r="BC306" s="30"/>
      <c r="BD306" s="30"/>
      <c r="BE306" s="30"/>
      <c r="BF306" s="30"/>
      <c r="BG306" s="30"/>
      <c r="BH306" s="30"/>
      <c r="BI306" s="30"/>
      <c r="BJ306" s="30"/>
      <c r="BK306" s="30"/>
      <c r="BL306" s="30"/>
      <c r="BM306" s="30"/>
      <c r="BN306" s="30"/>
      <c r="BO306" s="30"/>
      <c r="BP306" s="30"/>
      <c r="BQ306" s="30"/>
      <c r="BR306" s="30"/>
      <c r="BS306" s="30"/>
    </row>
    <row r="307" spans="9:71" x14ac:dyDescent="0.3"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  <c r="AX307" s="30"/>
      <c r="AY307" s="30"/>
      <c r="AZ307" s="30"/>
      <c r="BA307" s="30"/>
      <c r="BB307" s="30"/>
      <c r="BC307" s="30"/>
      <c r="BD307" s="30"/>
      <c r="BE307" s="30"/>
      <c r="BF307" s="30"/>
      <c r="BG307" s="30"/>
      <c r="BH307" s="30"/>
      <c r="BI307" s="30"/>
      <c r="BJ307" s="30"/>
      <c r="BK307" s="30"/>
      <c r="BL307" s="30"/>
      <c r="BM307" s="30"/>
      <c r="BN307" s="30"/>
      <c r="BO307" s="30"/>
      <c r="BP307" s="30"/>
      <c r="BQ307" s="30"/>
      <c r="BR307" s="30"/>
      <c r="BS307" s="30"/>
    </row>
  </sheetData>
  <mergeCells count="14">
    <mergeCell ref="B37:H37"/>
    <mergeCell ref="B34:H34"/>
    <mergeCell ref="B12:H12"/>
    <mergeCell ref="A1:H4"/>
    <mergeCell ref="B36:H36"/>
    <mergeCell ref="C8:D8"/>
    <mergeCell ref="C9:D9"/>
    <mergeCell ref="C10:D10"/>
    <mergeCell ref="B14:H14"/>
    <mergeCell ref="B15:H15"/>
    <mergeCell ref="F16:H16"/>
    <mergeCell ref="B16:D16"/>
    <mergeCell ref="A5:H6"/>
    <mergeCell ref="A7:H7"/>
  </mergeCells>
  <dataValidations count="2">
    <dataValidation type="list" allowBlank="1" showInputMessage="1" showErrorMessage="1" sqref="C9" xr:uid="{9A250A00-E307-4E80-B9E6-BCDB0FDFA7B5}">
      <formula1>"Kgal, Gallons, Ccf, Cubic Feet"</formula1>
    </dataValidation>
    <dataValidation type="list" allowBlank="1" showInputMessage="1" showErrorMessage="1" sqref="C10:D10" xr:uid="{1F0122CB-CB8A-4D97-A6DE-E93FE954EB7B}">
      <formula1>"MG, MGD, Kgal, Ccf"</formula1>
    </dataValidation>
  </dataValidations>
  <pageMargins left="0.25" right="0.25" top="0.75" bottom="0.75" header="0.3" footer="0.3"/>
  <pageSetup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AJ84"/>
  <sheetViews>
    <sheetView tabSelected="1" view="pageBreakPreview" topLeftCell="A9" zoomScaleNormal="100" zoomScaleSheetLayoutView="100" workbookViewId="0">
      <selection activeCell="K20" sqref="K20"/>
    </sheetView>
  </sheetViews>
  <sheetFormatPr defaultColWidth="9.109375" defaultRowHeight="14.4" x14ac:dyDescent="0.3"/>
  <cols>
    <col min="1" max="1" width="3.44140625" style="8" customWidth="1"/>
    <col min="2" max="2" width="3.88671875" style="8" customWidth="1"/>
    <col min="3" max="3" width="20.88671875" style="8" customWidth="1"/>
    <col min="4" max="4" width="3.88671875" style="8" customWidth="1"/>
    <col min="5" max="5" width="15.88671875" style="8" customWidth="1"/>
    <col min="6" max="6" width="3.88671875" style="8" customWidth="1"/>
    <col min="7" max="7" width="15.88671875" style="8" customWidth="1"/>
    <col min="8" max="8" width="3.88671875" style="8" customWidth="1"/>
    <col min="9" max="9" width="15.88671875" style="8" customWidth="1"/>
    <col min="10" max="10" width="3.88671875" style="8" customWidth="1"/>
    <col min="11" max="11" width="15.88671875" style="8" customWidth="1"/>
    <col min="12" max="12" width="3.88671875" style="8" customWidth="1"/>
    <col min="13" max="13" width="15.88671875" style="8" customWidth="1"/>
    <col min="14" max="19" width="9.109375" style="30"/>
    <col min="20" max="16384" width="9.109375" style="8"/>
  </cols>
  <sheetData>
    <row r="1" spans="1:24" ht="24" customHeight="1" x14ac:dyDescent="0.5">
      <c r="A1" s="69" t="s">
        <v>14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24" ht="28.5" customHeight="1" x14ac:dyDescent="0.5">
      <c r="A2" s="69" t="s">
        <v>48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24" ht="26.25" customHeight="1" x14ac:dyDescent="0.5">
      <c r="A3" s="69" t="s">
        <v>42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24" ht="24.75" customHeight="1" x14ac:dyDescent="0.45">
      <c r="A4" s="43" t="s">
        <v>17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0"/>
      <c r="U4" s="30"/>
      <c r="V4" s="30"/>
      <c r="W4" s="30"/>
      <c r="X4" s="30"/>
    </row>
    <row r="5" spans="1:24" ht="15" customHeight="1" x14ac:dyDescent="0.3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0"/>
      <c r="U5" s="30"/>
      <c r="V5" s="30"/>
      <c r="W5" s="30"/>
      <c r="X5" s="30"/>
    </row>
    <row r="6" spans="1:24" ht="15" customHeight="1" x14ac:dyDescent="0.35">
      <c r="A6" s="32"/>
      <c r="B6" s="44" t="s">
        <v>18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0"/>
      <c r="U6" s="30"/>
      <c r="V6" s="30"/>
      <c r="W6" s="30"/>
      <c r="X6" s="30"/>
    </row>
    <row r="7" spans="1:24" ht="15" customHeight="1" x14ac:dyDescent="0.3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0"/>
      <c r="U7" s="30"/>
      <c r="V7" s="30"/>
      <c r="W7" s="30"/>
      <c r="X7" s="30"/>
    </row>
    <row r="8" spans="1:24" ht="15" customHeight="1" x14ac:dyDescent="0.3">
      <c r="A8" s="32"/>
      <c r="B8" s="32"/>
      <c r="C8" s="32" t="s">
        <v>19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0"/>
      <c r="U8" s="30"/>
      <c r="V8" s="30"/>
      <c r="W8" s="30"/>
      <c r="X8" s="30"/>
    </row>
    <row r="9" spans="1:24" x14ac:dyDescent="0.3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0"/>
      <c r="U9" s="30"/>
      <c r="V9" s="30"/>
      <c r="W9" s="30"/>
      <c r="X9" s="30"/>
    </row>
    <row r="10" spans="1:24" x14ac:dyDescent="0.3">
      <c r="N10" s="8"/>
      <c r="T10" s="30"/>
      <c r="U10" s="30"/>
      <c r="V10" s="30"/>
      <c r="W10" s="30"/>
      <c r="X10" s="30"/>
    </row>
    <row r="11" spans="1:24" x14ac:dyDescent="0.3">
      <c r="C11" s="52">
        <v>44440</v>
      </c>
      <c r="E11" s="26">
        <v>0</v>
      </c>
      <c r="G11" s="26">
        <v>19296.97</v>
      </c>
      <c r="I11" s="26">
        <v>250846.06</v>
      </c>
      <c r="K11" s="26">
        <v>849398.98</v>
      </c>
      <c r="M11" s="26">
        <f>SUM(E11:K11)</f>
        <v>1119542.01</v>
      </c>
      <c r="N11" s="8"/>
      <c r="T11" s="30"/>
      <c r="U11" s="30"/>
      <c r="V11" s="30"/>
      <c r="W11" s="30"/>
      <c r="X11" s="30"/>
    </row>
    <row r="12" spans="1:24" x14ac:dyDescent="0.3">
      <c r="C12" s="25" t="s">
        <v>20</v>
      </c>
      <c r="D12" s="25"/>
      <c r="E12" s="25" t="s">
        <v>21</v>
      </c>
      <c r="F12" s="25"/>
      <c r="G12" s="25" t="s">
        <v>22</v>
      </c>
      <c r="H12" s="25"/>
      <c r="I12" s="25" t="s">
        <v>38</v>
      </c>
      <c r="J12" s="25"/>
      <c r="K12" s="25" t="s">
        <v>39</v>
      </c>
      <c r="L12" s="25"/>
      <c r="M12" s="25" t="s">
        <v>23</v>
      </c>
      <c r="N12" s="8"/>
      <c r="T12" s="30"/>
      <c r="U12" s="30"/>
      <c r="V12" s="30"/>
      <c r="W12" s="30"/>
      <c r="X12" s="30"/>
    </row>
    <row r="13" spans="1:24" x14ac:dyDescent="0.3">
      <c r="N13" s="8"/>
      <c r="T13" s="30"/>
      <c r="U13" s="30"/>
      <c r="V13" s="30"/>
      <c r="W13" s="30"/>
      <c r="X13" s="30"/>
    </row>
    <row r="14" spans="1:24" x14ac:dyDescent="0.3">
      <c r="N14" s="8"/>
      <c r="T14" s="30"/>
      <c r="U14" s="30"/>
      <c r="V14" s="30"/>
      <c r="W14" s="30"/>
      <c r="X14" s="30"/>
    </row>
    <row r="15" spans="1:24" x14ac:dyDescent="0.3">
      <c r="C15" s="52">
        <v>44409</v>
      </c>
      <c r="E15" s="26">
        <v>0</v>
      </c>
      <c r="G15" s="26">
        <v>387217.02</v>
      </c>
      <c r="I15" s="26">
        <v>0</v>
      </c>
      <c r="K15" s="26">
        <v>1015522.03</v>
      </c>
      <c r="M15" s="26">
        <f>SUM(E15:K15)</f>
        <v>1402739.05</v>
      </c>
      <c r="N15" s="8"/>
      <c r="T15" s="30"/>
      <c r="U15" s="30"/>
      <c r="V15" s="30"/>
      <c r="W15" s="30"/>
      <c r="X15" s="30"/>
    </row>
    <row r="16" spans="1:24" x14ac:dyDescent="0.3">
      <c r="C16" s="25" t="s">
        <v>24</v>
      </c>
      <c r="D16" s="25"/>
      <c r="E16" s="25" t="s">
        <v>21</v>
      </c>
      <c r="F16" s="25"/>
      <c r="G16" s="25" t="s">
        <v>22</v>
      </c>
      <c r="H16" s="25"/>
      <c r="I16" s="25" t="s">
        <v>38</v>
      </c>
      <c r="J16" s="25"/>
      <c r="K16" s="25" t="s">
        <v>39</v>
      </c>
      <c r="L16" s="25"/>
      <c r="M16" s="25" t="s">
        <v>23</v>
      </c>
      <c r="N16" s="8"/>
      <c r="T16" s="30"/>
      <c r="U16" s="30"/>
      <c r="V16" s="30"/>
      <c r="W16" s="30"/>
      <c r="X16" s="30"/>
    </row>
    <row r="17" spans="1:24" x14ac:dyDescent="0.3">
      <c r="N17" s="8"/>
      <c r="T17" s="30"/>
      <c r="U17" s="30"/>
      <c r="V17" s="30"/>
      <c r="W17" s="30"/>
      <c r="X17" s="30"/>
    </row>
    <row r="18" spans="1:24" x14ac:dyDescent="0.3">
      <c r="N18" s="8"/>
      <c r="T18" s="30"/>
      <c r="U18" s="30"/>
      <c r="V18" s="30"/>
      <c r="W18" s="30"/>
      <c r="X18" s="30"/>
    </row>
    <row r="19" spans="1:24" x14ac:dyDescent="0.3">
      <c r="C19" s="52">
        <v>44075</v>
      </c>
      <c r="E19" s="26">
        <v>0</v>
      </c>
      <c r="G19" s="26">
        <f>10722.49+1228.3</f>
        <v>11950.789999999999</v>
      </c>
      <c r="I19" s="26">
        <v>300284.76</v>
      </c>
      <c r="K19" s="26">
        <v>649045.49</v>
      </c>
      <c r="M19" s="26">
        <f>SUM(E19:K19)</f>
        <v>961281.04</v>
      </c>
      <c r="N19" s="8"/>
      <c r="T19" s="30"/>
      <c r="U19" s="30"/>
      <c r="V19" s="30"/>
      <c r="W19" s="30"/>
      <c r="X19" s="30"/>
    </row>
    <row r="20" spans="1:24" x14ac:dyDescent="0.3">
      <c r="C20" s="25" t="s">
        <v>25</v>
      </c>
      <c r="D20" s="25"/>
      <c r="E20" s="25" t="s">
        <v>21</v>
      </c>
      <c r="F20" s="25"/>
      <c r="G20" s="25" t="s">
        <v>22</v>
      </c>
      <c r="H20" s="25"/>
      <c r="I20" s="25" t="s">
        <v>38</v>
      </c>
      <c r="J20" s="25"/>
      <c r="K20" s="25" t="s">
        <v>39</v>
      </c>
      <c r="L20" s="25"/>
      <c r="M20" s="25" t="s">
        <v>23</v>
      </c>
      <c r="N20" s="8"/>
      <c r="T20" s="30"/>
      <c r="U20" s="30"/>
      <c r="V20" s="30"/>
      <c r="W20" s="30"/>
      <c r="X20" s="30"/>
    </row>
    <row r="21" spans="1:24" x14ac:dyDescent="0.3">
      <c r="N21" s="8"/>
      <c r="T21" s="30"/>
      <c r="U21" s="30"/>
      <c r="V21" s="30"/>
      <c r="W21" s="30"/>
      <c r="X21" s="30"/>
    </row>
    <row r="22" spans="1:24" x14ac:dyDescent="0.3">
      <c r="N22" s="8"/>
      <c r="T22" s="30"/>
      <c r="U22" s="30"/>
      <c r="V22" s="30"/>
      <c r="W22" s="30"/>
      <c r="X22" s="30"/>
    </row>
    <row r="23" spans="1:24" x14ac:dyDescent="0.3">
      <c r="C23" s="52">
        <v>44044</v>
      </c>
      <c r="E23" s="26">
        <v>68132.289999999994</v>
      </c>
      <c r="G23" s="26">
        <v>392810.21</v>
      </c>
      <c r="I23" s="26">
        <v>212.92</v>
      </c>
      <c r="K23" s="26">
        <v>675525.32</v>
      </c>
      <c r="M23" s="26">
        <f>SUM(E23:K23)</f>
        <v>1136680.74</v>
      </c>
      <c r="N23" s="8"/>
      <c r="T23" s="30"/>
      <c r="U23" s="30"/>
      <c r="V23" s="30"/>
      <c r="W23" s="30"/>
      <c r="X23" s="30"/>
    </row>
    <row r="24" spans="1:24" x14ac:dyDescent="0.3">
      <c r="C24" s="25" t="s">
        <v>26</v>
      </c>
      <c r="D24" s="25"/>
      <c r="E24" s="25" t="s">
        <v>21</v>
      </c>
      <c r="F24" s="25"/>
      <c r="G24" s="25" t="s">
        <v>22</v>
      </c>
      <c r="H24" s="25"/>
      <c r="I24" s="25" t="s">
        <v>38</v>
      </c>
      <c r="J24" s="25"/>
      <c r="K24" s="25" t="s">
        <v>39</v>
      </c>
      <c r="L24" s="25"/>
      <c r="M24" s="25" t="s">
        <v>23</v>
      </c>
      <c r="N24" s="25"/>
      <c r="T24" s="30"/>
      <c r="U24" s="30"/>
      <c r="V24" s="30"/>
      <c r="W24" s="30"/>
      <c r="X24" s="30"/>
    </row>
    <row r="25" spans="1:24" x14ac:dyDescent="0.3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T25" s="30"/>
      <c r="U25" s="30"/>
      <c r="V25" s="30"/>
      <c r="W25" s="30"/>
      <c r="X25" s="30"/>
    </row>
    <row r="26" spans="1:24" x14ac:dyDescent="0.3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T26" s="30"/>
      <c r="U26" s="30"/>
      <c r="V26" s="30"/>
      <c r="W26" s="30"/>
      <c r="X26" s="30"/>
    </row>
    <row r="27" spans="1:24" ht="18" x14ac:dyDescent="0.35">
      <c r="A27" s="32"/>
      <c r="B27" s="44" t="s">
        <v>27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0"/>
      <c r="U27" s="30"/>
      <c r="V27" s="30"/>
      <c r="W27" s="30"/>
      <c r="X27" s="30"/>
    </row>
    <row r="28" spans="1:24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0"/>
      <c r="U28" s="30"/>
      <c r="V28" s="30"/>
      <c r="W28" s="30"/>
      <c r="X28" s="30"/>
    </row>
    <row r="29" spans="1:24" x14ac:dyDescent="0.3">
      <c r="A29" s="32"/>
      <c r="B29" s="32"/>
      <c r="C29" s="32" t="s">
        <v>28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0"/>
      <c r="U29" s="30"/>
      <c r="V29" s="30"/>
      <c r="W29" s="30"/>
      <c r="X29" s="30"/>
    </row>
    <row r="30" spans="1:24" x14ac:dyDescent="0.3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0"/>
      <c r="U30" s="30"/>
      <c r="V30" s="30"/>
      <c r="W30" s="30"/>
      <c r="X30" s="30"/>
    </row>
    <row r="31" spans="1:24" x14ac:dyDescent="0.3">
      <c r="A31" s="45"/>
      <c r="B31" s="45"/>
      <c r="C31" s="45"/>
      <c r="D31" s="45"/>
      <c r="E31" s="45"/>
      <c r="F31" s="45"/>
      <c r="G31" s="45"/>
      <c r="H31" s="45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0"/>
      <c r="U31" s="30"/>
      <c r="V31" s="30"/>
      <c r="W31" s="30"/>
      <c r="X31" s="30"/>
    </row>
    <row r="32" spans="1:24" x14ac:dyDescent="0.3">
      <c r="A32" s="45"/>
      <c r="B32" s="45"/>
      <c r="C32" s="52"/>
      <c r="D32" s="45"/>
      <c r="E32" s="21"/>
      <c r="F32" s="45"/>
      <c r="G32" s="26"/>
      <c r="H32" s="45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0"/>
      <c r="U32" s="30"/>
      <c r="V32" s="30"/>
      <c r="W32" s="30"/>
      <c r="X32" s="30"/>
    </row>
    <row r="33" spans="1:36" ht="28.8" x14ac:dyDescent="0.3">
      <c r="C33" s="25" t="s">
        <v>20</v>
      </c>
      <c r="D33" s="25"/>
      <c r="E33" s="27" t="s">
        <v>29</v>
      </c>
      <c r="F33" s="25"/>
      <c r="G33" s="27" t="s">
        <v>30</v>
      </c>
      <c r="H33" s="25"/>
      <c r="I33" s="42"/>
      <c r="J33" s="42"/>
      <c r="K33" s="42"/>
      <c r="L33" s="42"/>
      <c r="M33" s="42"/>
      <c r="N33" s="42"/>
      <c r="T33" s="30"/>
      <c r="U33" s="30"/>
      <c r="V33" s="30"/>
      <c r="AC33" s="63"/>
      <c r="AD33" s="64"/>
      <c r="AE33" s="64"/>
      <c r="AF33" s="64"/>
      <c r="AG33" s="64"/>
      <c r="AH33" s="64"/>
      <c r="AI33" s="64"/>
      <c r="AJ33" s="64"/>
    </row>
    <row r="34" spans="1:36" x14ac:dyDescent="0.3">
      <c r="I34" s="30"/>
      <c r="J34" s="30"/>
      <c r="K34" s="30"/>
      <c r="L34" s="30"/>
      <c r="M34" s="30"/>
      <c r="T34" s="30"/>
      <c r="U34" s="30"/>
      <c r="V34" s="30"/>
      <c r="AC34" s="64"/>
      <c r="AD34" s="64"/>
      <c r="AE34" s="64"/>
      <c r="AF34" s="64"/>
      <c r="AG34" s="64"/>
      <c r="AH34" s="64"/>
      <c r="AI34" s="64"/>
      <c r="AJ34" s="64"/>
    </row>
    <row r="35" spans="1:36" x14ac:dyDescent="0.3">
      <c r="D35" s="25"/>
      <c r="E35" s="25"/>
      <c r="F35" s="25"/>
      <c r="G35" s="25"/>
      <c r="H35" s="25"/>
      <c r="I35" s="42"/>
      <c r="J35" s="30"/>
      <c r="K35" s="30"/>
      <c r="L35" s="30"/>
      <c r="M35" s="30"/>
      <c r="T35" s="30"/>
      <c r="U35" s="30"/>
      <c r="V35" s="30"/>
      <c r="AC35" s="64"/>
      <c r="AD35" s="64"/>
      <c r="AE35" s="64"/>
      <c r="AF35" s="64"/>
      <c r="AG35" s="64"/>
      <c r="AH35" s="64"/>
      <c r="AI35" s="64"/>
      <c r="AJ35" s="64"/>
    </row>
    <row r="36" spans="1:36" x14ac:dyDescent="0.3">
      <c r="C36" s="52"/>
      <c r="D36" s="45"/>
      <c r="E36" s="21"/>
      <c r="F36" s="45"/>
      <c r="G36" s="26"/>
      <c r="H36" s="25"/>
      <c r="I36" s="42"/>
      <c r="J36" s="30"/>
      <c r="K36" s="30"/>
      <c r="L36" s="30"/>
      <c r="M36" s="30"/>
      <c r="T36" s="30"/>
      <c r="U36" s="30"/>
      <c r="V36" s="30"/>
      <c r="AC36" s="64"/>
      <c r="AD36" s="64"/>
      <c r="AE36" s="64"/>
      <c r="AF36" s="64"/>
      <c r="AG36" s="64"/>
      <c r="AH36" s="64"/>
      <c r="AI36" s="64"/>
      <c r="AJ36" s="64"/>
    </row>
    <row r="37" spans="1:36" ht="28.8" x14ac:dyDescent="0.3">
      <c r="C37" s="25" t="s">
        <v>24</v>
      </c>
      <c r="D37" s="25"/>
      <c r="E37" s="27" t="s">
        <v>29</v>
      </c>
      <c r="F37" s="25"/>
      <c r="G37" s="27" t="s">
        <v>30</v>
      </c>
      <c r="H37" s="25"/>
      <c r="I37" s="42"/>
      <c r="J37" s="30"/>
      <c r="K37" s="30"/>
      <c r="L37" s="30"/>
      <c r="M37" s="30"/>
      <c r="T37" s="30"/>
      <c r="U37" s="30"/>
      <c r="V37" s="30"/>
      <c r="AC37" s="68"/>
      <c r="AD37" s="68"/>
      <c r="AE37" s="68"/>
      <c r="AF37" s="68"/>
      <c r="AG37" s="68"/>
      <c r="AH37" s="68"/>
      <c r="AI37" s="68"/>
      <c r="AJ37" s="68"/>
    </row>
    <row r="38" spans="1:36" x14ac:dyDescent="0.3">
      <c r="D38" s="25"/>
      <c r="E38" s="25"/>
      <c r="F38" s="25"/>
      <c r="G38" s="25"/>
      <c r="H38" s="25"/>
      <c r="I38" s="42"/>
      <c r="J38" s="30"/>
      <c r="K38" s="30"/>
      <c r="L38" s="30"/>
      <c r="M38" s="30"/>
      <c r="T38" s="30"/>
      <c r="U38" s="30"/>
      <c r="V38" s="30"/>
      <c r="AC38" s="68"/>
      <c r="AD38" s="68"/>
      <c r="AE38" s="68"/>
      <c r="AF38" s="68"/>
      <c r="AG38" s="68"/>
      <c r="AH38" s="68"/>
      <c r="AI38" s="68"/>
      <c r="AJ38" s="68"/>
    </row>
    <row r="39" spans="1:36" x14ac:dyDescent="0.3">
      <c r="D39" s="25"/>
      <c r="E39" s="25"/>
      <c r="F39" s="25"/>
      <c r="G39" s="25"/>
      <c r="H39" s="25"/>
      <c r="I39" s="42"/>
      <c r="J39" s="30"/>
      <c r="K39" s="30"/>
      <c r="L39" s="30"/>
      <c r="M39" s="30"/>
      <c r="T39" s="30"/>
      <c r="U39" s="30"/>
      <c r="V39" s="30"/>
    </row>
    <row r="40" spans="1:36" x14ac:dyDescent="0.3">
      <c r="C40" s="52"/>
      <c r="D40" s="25"/>
      <c r="E40" s="21"/>
      <c r="F40" s="25"/>
      <c r="G40" s="26"/>
      <c r="H40" s="25"/>
      <c r="I40" s="42"/>
      <c r="J40" s="30"/>
      <c r="K40" s="30"/>
      <c r="L40" s="30"/>
      <c r="M40" s="30"/>
      <c r="T40" s="30"/>
      <c r="U40" s="30"/>
      <c r="V40" s="30"/>
    </row>
    <row r="41" spans="1:36" ht="28.8" x14ac:dyDescent="0.3">
      <c r="C41" s="25" t="s">
        <v>25</v>
      </c>
      <c r="D41" s="25"/>
      <c r="E41" s="27" t="s">
        <v>29</v>
      </c>
      <c r="F41" s="25"/>
      <c r="G41" s="27" t="s">
        <v>30</v>
      </c>
      <c r="H41" s="25"/>
      <c r="I41" s="42"/>
      <c r="J41" s="30"/>
      <c r="K41" s="30"/>
      <c r="L41" s="30"/>
      <c r="M41" s="30"/>
      <c r="T41" s="30"/>
      <c r="U41" s="30"/>
      <c r="V41" s="30"/>
    </row>
    <row r="42" spans="1:36" x14ac:dyDescent="0.3">
      <c r="D42" s="25"/>
      <c r="E42" s="25"/>
      <c r="F42" s="25"/>
      <c r="G42" s="25"/>
      <c r="H42" s="25"/>
      <c r="I42" s="42"/>
      <c r="J42" s="30"/>
      <c r="K42" s="30"/>
      <c r="L42" s="30"/>
      <c r="M42" s="30"/>
      <c r="T42" s="30"/>
      <c r="U42" s="30"/>
      <c r="V42" s="30"/>
    </row>
    <row r="43" spans="1:36" x14ac:dyDescent="0.3">
      <c r="D43" s="25"/>
      <c r="E43" s="25"/>
      <c r="F43" s="25"/>
      <c r="G43" s="25"/>
      <c r="H43" s="25"/>
      <c r="I43" s="42"/>
      <c r="J43" s="30"/>
      <c r="K43" s="30"/>
      <c r="L43" s="30"/>
      <c r="M43" s="30"/>
      <c r="T43" s="30"/>
      <c r="U43" s="30"/>
      <c r="V43" s="30"/>
    </row>
    <row r="44" spans="1:36" x14ac:dyDescent="0.3">
      <c r="C44" s="52"/>
      <c r="D44" s="25"/>
      <c r="E44" s="21"/>
      <c r="F44" s="25"/>
      <c r="G44" s="26"/>
      <c r="H44" s="25"/>
      <c r="I44" s="42"/>
      <c r="J44" s="30"/>
      <c r="K44" s="30"/>
      <c r="L44" s="30"/>
      <c r="M44" s="30"/>
      <c r="T44" s="30"/>
      <c r="U44" s="30"/>
      <c r="V44" s="30"/>
    </row>
    <row r="45" spans="1:36" ht="28.8" x14ac:dyDescent="0.3">
      <c r="C45" s="25" t="s">
        <v>26</v>
      </c>
      <c r="D45" s="25"/>
      <c r="E45" s="27" t="s">
        <v>29</v>
      </c>
      <c r="F45" s="25"/>
      <c r="G45" s="27" t="s">
        <v>30</v>
      </c>
      <c r="H45" s="25"/>
      <c r="I45" s="42"/>
      <c r="J45" s="30"/>
      <c r="K45" s="30"/>
      <c r="L45" s="30"/>
      <c r="M45" s="30"/>
      <c r="T45" s="30"/>
      <c r="U45" s="30"/>
      <c r="V45" s="30"/>
    </row>
    <row r="46" spans="1:36" x14ac:dyDescent="0.3">
      <c r="C46" s="25"/>
      <c r="D46" s="25"/>
      <c r="E46" s="25"/>
      <c r="F46" s="25"/>
      <c r="G46" s="25"/>
      <c r="H46" s="25"/>
      <c r="I46" s="42"/>
      <c r="J46" s="30"/>
      <c r="K46" s="30"/>
      <c r="L46" s="30"/>
      <c r="M46" s="30"/>
      <c r="T46" s="30"/>
      <c r="U46" s="30"/>
      <c r="V46" s="30"/>
    </row>
    <row r="47" spans="1:36" x14ac:dyDescent="0.3">
      <c r="A47" s="32"/>
      <c r="B47" s="32"/>
      <c r="C47" s="32"/>
      <c r="D47" s="32"/>
      <c r="E47" s="32"/>
      <c r="F47" s="32"/>
      <c r="G47" s="32"/>
      <c r="H47" s="32"/>
      <c r="I47" s="32"/>
      <c r="J47" s="30"/>
      <c r="K47" s="30"/>
      <c r="L47" s="30"/>
      <c r="M47" s="30"/>
      <c r="T47" s="30"/>
      <c r="U47" s="30"/>
      <c r="V47" s="30"/>
    </row>
    <row r="48" spans="1:36" ht="18" x14ac:dyDescent="0.35">
      <c r="A48" s="32"/>
      <c r="B48" s="44" t="s">
        <v>31</v>
      </c>
      <c r="C48" s="32"/>
      <c r="D48" s="32"/>
      <c r="E48" s="32"/>
      <c r="F48" s="32"/>
      <c r="G48" s="32"/>
      <c r="H48" s="32"/>
      <c r="I48" s="32"/>
      <c r="J48" s="30"/>
      <c r="K48" s="30"/>
      <c r="L48" s="30"/>
      <c r="M48" s="30"/>
      <c r="T48" s="30"/>
      <c r="U48" s="30"/>
      <c r="V48" s="30"/>
    </row>
    <row r="49" spans="1:22" x14ac:dyDescent="0.3">
      <c r="A49" s="32"/>
      <c r="B49" s="32"/>
      <c r="C49" s="32"/>
      <c r="D49" s="32"/>
      <c r="E49" s="32"/>
      <c r="F49" s="32"/>
      <c r="G49" s="32"/>
      <c r="H49" s="32"/>
      <c r="I49" s="32"/>
      <c r="J49" s="30"/>
      <c r="K49" s="30"/>
      <c r="L49" s="30"/>
      <c r="M49" s="30"/>
      <c r="T49" s="30"/>
      <c r="U49" s="30"/>
      <c r="V49" s="30"/>
    </row>
    <row r="50" spans="1:22" x14ac:dyDescent="0.3">
      <c r="A50" s="32"/>
      <c r="B50" s="32"/>
      <c r="C50" s="32" t="s">
        <v>32</v>
      </c>
      <c r="D50" s="32"/>
      <c r="E50" s="32"/>
      <c r="F50" s="32"/>
      <c r="G50" s="32"/>
      <c r="H50" s="32"/>
      <c r="I50" s="32"/>
      <c r="J50" s="30"/>
      <c r="K50" s="30"/>
      <c r="L50" s="30"/>
      <c r="M50" s="30"/>
      <c r="T50" s="30"/>
      <c r="U50" s="30"/>
      <c r="V50" s="30"/>
    </row>
    <row r="51" spans="1:22" x14ac:dyDescent="0.3">
      <c r="A51" s="32"/>
      <c r="B51" s="32"/>
      <c r="C51" s="32"/>
      <c r="D51" s="32"/>
      <c r="E51" s="32"/>
      <c r="F51" s="32"/>
      <c r="G51" s="32"/>
      <c r="H51" s="32"/>
      <c r="I51" s="32"/>
      <c r="J51" s="30"/>
      <c r="K51" s="30"/>
      <c r="L51" s="30"/>
      <c r="M51" s="30"/>
      <c r="T51" s="30"/>
      <c r="U51" s="30"/>
      <c r="V51" s="30"/>
    </row>
    <row r="52" spans="1:22" x14ac:dyDescent="0.3">
      <c r="C52" s="25"/>
      <c r="D52" s="25"/>
      <c r="E52" s="25"/>
      <c r="F52" s="25"/>
      <c r="G52" s="25"/>
      <c r="H52" s="25"/>
      <c r="I52" s="25"/>
      <c r="K52" s="30"/>
      <c r="L52" s="30"/>
      <c r="M52" s="30"/>
      <c r="T52" s="30"/>
      <c r="U52" s="30"/>
      <c r="V52" s="30"/>
    </row>
    <row r="53" spans="1:22" x14ac:dyDescent="0.3">
      <c r="C53" s="52">
        <v>44440</v>
      </c>
      <c r="D53" s="25"/>
      <c r="E53" s="26">
        <f>M15-M11</f>
        <v>283197.04000000004</v>
      </c>
      <c r="F53" s="25"/>
      <c r="G53" s="52">
        <v>44409</v>
      </c>
      <c r="H53" s="25"/>
      <c r="I53" s="26">
        <v>817428.62999999966</v>
      </c>
      <c r="K53" s="30"/>
      <c r="L53" s="30"/>
      <c r="M53" s="30"/>
      <c r="T53" s="30"/>
      <c r="U53" s="30"/>
      <c r="V53" s="30"/>
    </row>
    <row r="54" spans="1:22" x14ac:dyDescent="0.3">
      <c r="C54" s="25" t="s">
        <v>20</v>
      </c>
      <c r="D54" s="25"/>
      <c r="E54" s="27" t="s">
        <v>33</v>
      </c>
      <c r="F54" s="25"/>
      <c r="G54" s="25" t="s">
        <v>20</v>
      </c>
      <c r="H54" s="25"/>
      <c r="I54" s="27" t="s">
        <v>33</v>
      </c>
      <c r="J54" s="25"/>
      <c r="K54" s="30"/>
      <c r="L54" s="30"/>
      <c r="M54" s="30"/>
      <c r="T54" s="30"/>
      <c r="U54" s="30"/>
      <c r="V54" s="30"/>
    </row>
    <row r="55" spans="1:22" x14ac:dyDescent="0.3">
      <c r="C55" s="25"/>
      <c r="D55" s="25"/>
      <c r="E55" s="25"/>
      <c r="F55" s="25"/>
      <c r="G55" s="25"/>
      <c r="H55" s="25"/>
      <c r="I55" s="25"/>
      <c r="J55" s="25"/>
      <c r="K55" s="30"/>
      <c r="L55" s="30"/>
      <c r="M55" s="30"/>
      <c r="T55" s="30"/>
      <c r="U55" s="30"/>
      <c r="V55" s="30"/>
    </row>
    <row r="56" spans="1:22" x14ac:dyDescent="0.3">
      <c r="C56" s="25"/>
      <c r="D56" s="25"/>
      <c r="E56" s="25"/>
      <c r="F56" s="25"/>
      <c r="G56" s="25"/>
      <c r="H56" s="25"/>
      <c r="I56" s="25"/>
      <c r="J56" s="25"/>
      <c r="K56" s="30"/>
      <c r="L56" s="30"/>
      <c r="M56" s="30"/>
      <c r="T56" s="30"/>
      <c r="U56" s="30"/>
      <c r="V56" s="30"/>
    </row>
    <row r="57" spans="1:22" x14ac:dyDescent="0.3">
      <c r="C57" s="25"/>
      <c r="D57" s="25"/>
      <c r="E57" s="25"/>
      <c r="F57" s="25"/>
      <c r="G57" s="25"/>
      <c r="H57" s="25"/>
      <c r="I57" s="25"/>
      <c r="J57" s="25"/>
      <c r="K57" s="30"/>
      <c r="L57" s="30"/>
      <c r="M57" s="30"/>
      <c r="T57" s="30"/>
      <c r="U57" s="30"/>
      <c r="V57" s="30"/>
    </row>
    <row r="58" spans="1:22" x14ac:dyDescent="0.3">
      <c r="C58" s="52">
        <v>44075</v>
      </c>
      <c r="D58" s="25"/>
      <c r="E58" s="26">
        <f>M23-M19</f>
        <v>175399.69999999995</v>
      </c>
      <c r="F58" s="25"/>
      <c r="G58" s="52">
        <v>44044</v>
      </c>
      <c r="H58" s="25"/>
      <c r="I58" s="26">
        <v>706054.01</v>
      </c>
      <c r="J58" s="25"/>
      <c r="K58" s="30"/>
      <c r="L58" s="30"/>
      <c r="M58" s="30"/>
      <c r="T58" s="30"/>
      <c r="U58" s="30"/>
      <c r="V58" s="30"/>
    </row>
    <row r="59" spans="1:22" ht="28.8" x14ac:dyDescent="0.3">
      <c r="C59" s="27" t="s">
        <v>34</v>
      </c>
      <c r="D59" s="25"/>
      <c r="E59" s="27" t="s">
        <v>33</v>
      </c>
      <c r="F59" s="25"/>
      <c r="G59" s="27" t="s">
        <v>35</v>
      </c>
      <c r="H59" s="25"/>
      <c r="I59" s="27" t="s">
        <v>33</v>
      </c>
      <c r="J59" s="25"/>
      <c r="K59" s="30"/>
      <c r="L59" s="30"/>
      <c r="M59" s="30"/>
      <c r="T59" s="30"/>
      <c r="U59" s="30"/>
      <c r="V59" s="30"/>
    </row>
    <row r="60" spans="1:22" x14ac:dyDescent="0.3">
      <c r="C60" s="25"/>
      <c r="D60" s="25"/>
      <c r="E60" s="25"/>
      <c r="F60" s="25"/>
      <c r="G60" s="25"/>
      <c r="H60" s="25"/>
      <c r="I60" s="25"/>
      <c r="J60" s="25"/>
      <c r="K60" s="30"/>
      <c r="L60" s="30"/>
      <c r="M60" s="30"/>
      <c r="T60" s="30"/>
      <c r="U60" s="30"/>
      <c r="V60" s="30"/>
    </row>
    <row r="61" spans="1:22" x14ac:dyDescent="0.3">
      <c r="A61" s="30"/>
      <c r="B61" s="30"/>
      <c r="C61" s="42"/>
      <c r="D61" s="42"/>
      <c r="E61" s="42"/>
      <c r="F61" s="42"/>
      <c r="G61" s="42" t="s">
        <v>45</v>
      </c>
      <c r="H61" s="42"/>
      <c r="I61" s="42"/>
      <c r="J61" s="42"/>
      <c r="K61" s="30"/>
      <c r="L61" s="30"/>
      <c r="M61" s="30"/>
      <c r="T61" s="30"/>
      <c r="U61" s="30"/>
      <c r="V61" s="30"/>
    </row>
    <row r="62" spans="1:22" x14ac:dyDescent="0.3">
      <c r="A62" s="30"/>
      <c r="B62" s="30"/>
      <c r="C62" s="42"/>
      <c r="D62" s="42"/>
      <c r="E62" s="42"/>
      <c r="F62" s="42"/>
      <c r="G62" s="30"/>
      <c r="H62" s="42"/>
      <c r="I62" s="42"/>
      <c r="J62" s="42"/>
      <c r="K62" s="30"/>
      <c r="L62" s="30"/>
      <c r="M62" s="30"/>
      <c r="T62" s="30"/>
      <c r="U62" s="30"/>
      <c r="V62" s="30"/>
    </row>
    <row r="63" spans="1:22" x14ac:dyDescent="0.3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T63" s="30"/>
      <c r="U63" s="30"/>
      <c r="V63" s="30"/>
    </row>
    <row r="64" spans="1:22" x14ac:dyDescent="0.3">
      <c r="A64" s="30"/>
      <c r="B64" s="30"/>
      <c r="C64" s="30"/>
      <c r="D64" s="30"/>
      <c r="E64" s="30"/>
      <c r="F64" s="30"/>
      <c r="G64" s="30" t="s">
        <v>46</v>
      </c>
      <c r="H64" s="30"/>
      <c r="I64" s="30"/>
      <c r="J64" s="30"/>
      <c r="K64" s="30"/>
      <c r="L64" s="30"/>
      <c r="M64" s="30"/>
      <c r="T64" s="30"/>
      <c r="U64" s="30"/>
      <c r="V64" s="30"/>
    </row>
    <row r="65" spans="1:22" x14ac:dyDescent="0.3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T65" s="30"/>
      <c r="U65" s="30"/>
      <c r="V65" s="30"/>
    </row>
    <row r="66" spans="1:22" x14ac:dyDescent="0.3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T66" s="30"/>
      <c r="U66" s="30"/>
      <c r="V66" s="30"/>
    </row>
    <row r="67" spans="1:22" x14ac:dyDescent="0.3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T67" s="30"/>
      <c r="U67" s="30"/>
      <c r="V67" s="30"/>
    </row>
    <row r="68" spans="1:22" x14ac:dyDescent="0.3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T68" s="30"/>
      <c r="U68" s="30"/>
      <c r="V68" s="30"/>
    </row>
    <row r="69" spans="1:22" x14ac:dyDescent="0.3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T69" s="30"/>
      <c r="U69" s="30"/>
      <c r="V69" s="30"/>
    </row>
    <row r="70" spans="1:22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T70" s="30"/>
      <c r="U70" s="30"/>
      <c r="V70" s="30"/>
    </row>
    <row r="71" spans="1:22" x14ac:dyDescent="0.3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22" x14ac:dyDescent="0.3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22" x14ac:dyDescent="0.3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22" x14ac:dyDescent="0.3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22" x14ac:dyDescent="0.3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22" x14ac:dyDescent="0.3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22" x14ac:dyDescent="0.3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</row>
    <row r="78" spans="1:22" x14ac:dyDescent="0.3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</row>
    <row r="79" spans="1:22" x14ac:dyDescent="0.3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</row>
    <row r="80" spans="1:22" x14ac:dyDescent="0.3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</row>
    <row r="81" spans="1:13" x14ac:dyDescent="0.3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</row>
    <row r="82" spans="1:13" x14ac:dyDescent="0.3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</row>
    <row r="83" spans="1:13" x14ac:dyDescent="0.3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</row>
    <row r="84" spans="1:13" x14ac:dyDescent="0.3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</row>
  </sheetData>
  <mergeCells count="5">
    <mergeCell ref="AC33:AJ36"/>
    <mergeCell ref="AC37:AJ38"/>
    <mergeCell ref="A3:N3"/>
    <mergeCell ref="A1:N1"/>
    <mergeCell ref="A2:N2"/>
  </mergeCells>
  <phoneticPr fontId="19" type="noConversion"/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David Bebyn</cp:lastModifiedBy>
  <cp:lastPrinted>2021-06-15T17:47:29Z</cp:lastPrinted>
  <dcterms:created xsi:type="dcterms:W3CDTF">2020-04-08T14:34:01Z</dcterms:created>
  <dcterms:modified xsi:type="dcterms:W3CDTF">2021-10-14T13:52:01Z</dcterms:modified>
</cp:coreProperties>
</file>